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ieboldnixdorf-my.sharepoint.com/personal/tiago_alves_dieboldnixdorf_com/Documents/Desktop/FICHA CADASTRAL/"/>
    </mc:Choice>
  </mc:AlternateContent>
  <xr:revisionPtr revIDLastSave="50" documentId="8_{9C08A5A2-B237-4C33-9626-FE6029F557CD}" xr6:coauthVersionLast="47" xr6:coauthVersionMax="47" xr10:uidLastSave="{A3C3B183-4924-48F4-92E8-CCB0BE97764A}"/>
  <bookViews>
    <workbookView xWindow="-110" yWindow="-110" windowWidth="19420" windowHeight="10420" tabRatio="599" xr2:uid="{00000000-000D-0000-FFFF-FFFF00000000}"/>
  </bookViews>
  <sheets>
    <sheet name="CADASTRO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CADASTRO!$A$1:$I$113</definedName>
    <definedName name="_xlnm.Print_Titles" localSheetId="0">CADASTRO!$1:$1</definedName>
    <definedName name="Z_086799C0_E22D_11D4_A604_00D009375345_.wvu.PrintArea" localSheetId="0" hidden="1">CADASTRO!$A$1:$I$104</definedName>
    <definedName name="Z_634652C0_2CEE_11D6_947E_0007951EBCF2_.wvu.PrintArea" localSheetId="0" hidden="1">CADASTRO!$A$1:$I$104</definedName>
    <definedName name="Z_E42B7E00_C553_11D4_BF66_F55CDDE15559_.wvu.PrintArea" localSheetId="0" hidden="1">CADASTRO!$A$1:$I$104</definedName>
    <definedName name="Z_F3799E62_23F2_11D6_B139_B770E6C2EA36_.wvu.PrintArea" localSheetId="0" hidden="1">CADASTRO!$A$1:$I$104</definedName>
  </definedNames>
  <calcPr calcId="191029"/>
  <customWorkbookViews>
    <customWorkbookView name="AS MENINAS - Modo de exibição pessoal" guid="{F3799E62-23F2-11D6-B139-B770E6C2EA36}" mergeInterval="0" personalView="1" maximized="1" windowWidth="796" windowHeight="372" activeSheetId="3" showComments="commIndAndComment"/>
    <customWorkbookView name="Servidor - Modo de exibição pessoal" guid="{086799C0-E22D-11D4-A604-00D009375345}" mergeInterval="0" personalView="1" maximized="1" windowWidth="770" windowHeight="411" activeSheetId="1"/>
    <customWorkbookView name="Andre L.A. Bueno - Modo de exibição pessoal" guid="{E42B7E00-C553-11D4-BF66-F55CDDE15559}" mergeInterval="0" personalView="1" maximized="1" windowWidth="636" windowHeight="318" activeSheetId="1"/>
    <customWorkbookView name="Micro-04 - Modo de exibição pessoal" guid="{634652C0-2CEE-11D6-947E-0007951EBCF2}" mergeInterval="0" personalView="1" maximized="1" windowWidth="636" windowHeight="2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1" l="1"/>
  <c r="B96" i="1" l="1"/>
  <c r="B97" i="1" s="1"/>
  <c r="B98" i="1" s="1"/>
  <c r="B99" i="1" l="1"/>
  <c r="B102" i="1" l="1"/>
  <c r="H101" i="1" s="1"/>
  <c r="E91" i="1"/>
  <c r="H91" i="1" s="1"/>
  <c r="B91" i="1"/>
  <c r="H90" i="1" s="1"/>
  <c r="H92" i="1" l="1"/>
  <c r="E102" i="1"/>
  <c r="H102" i="1" s="1"/>
  <c r="H1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Diebold, Incorporated</author>
  </authors>
  <commentList>
    <comment ref="A5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Tiago Alves:</t>
        </r>
        <r>
          <rPr>
            <sz val="9"/>
            <color indexed="81"/>
            <rFont val="Segoe UI"/>
            <family val="2"/>
          </rPr>
          <t xml:space="preserve">
Última atualização em 15/05/2018 com auxílio de Vicente Ribeiro.</t>
        </r>
      </text>
    </comment>
  </commentList>
</comments>
</file>

<file path=xl/sharedStrings.xml><?xml version="1.0" encoding="utf-8"?>
<sst xmlns="http://schemas.openxmlformats.org/spreadsheetml/2006/main" count="201" uniqueCount="166">
  <si>
    <t>INDENTIFICAÇÃO DA EMPRESA:</t>
  </si>
  <si>
    <t xml:space="preserve">RAZÃO SOCIAL: </t>
  </si>
  <si>
    <t xml:space="preserve">NOME FANTASIA:  </t>
  </si>
  <si>
    <t xml:space="preserve">BAIRRO: </t>
  </si>
  <si>
    <t xml:space="preserve">MUNICÍPIO: </t>
  </si>
  <si>
    <t xml:space="preserve">CEP: </t>
  </si>
  <si>
    <t xml:space="preserve">FUNDAÇÃO:  </t>
  </si>
  <si>
    <t>Nº REG. JUNTA OU CART. (NIRE):</t>
  </si>
  <si>
    <t xml:space="preserve">CAPITAL SOCIAL: </t>
  </si>
  <si>
    <t>DIVISÃO DO CAPITAL/QUOTISTA OU ACIONISTAS</t>
  </si>
  <si>
    <t>%</t>
  </si>
  <si>
    <t>ATACADISTA (     )</t>
  </si>
  <si>
    <t>VAREJISTA (    )</t>
  </si>
  <si>
    <t>MARCA DOS PRODUTOS:</t>
  </si>
  <si>
    <t>REGIÃO DE VENDAS E SERVIÇOS:</t>
  </si>
  <si>
    <t>RAZÃO SOCIAL:</t>
  </si>
  <si>
    <t>TELEFONE:</t>
  </si>
  <si>
    <t>CARGO:</t>
  </si>
  <si>
    <t xml:space="preserve">BANCO:  </t>
  </si>
  <si>
    <t>TELEFONE</t>
  </si>
  <si>
    <t>CNPJ:</t>
  </si>
  <si>
    <t xml:space="preserve">END.  (MATRIZ): </t>
  </si>
  <si>
    <t>FAX.:</t>
  </si>
  <si>
    <t xml:space="preserve">TELEFONE: </t>
  </si>
  <si>
    <t>NÚMERO DE FUNCIONÁRIOS:</t>
  </si>
  <si>
    <t>MÊS/ANO</t>
  </si>
  <si>
    <t xml:space="preserve">VALOR </t>
  </si>
  <si>
    <t>GERENTE</t>
  </si>
  <si>
    <t>C.N.P.J.</t>
  </si>
  <si>
    <t>RAZÃO SOCIAL</t>
  </si>
  <si>
    <t>U.F.:</t>
  </si>
  <si>
    <t>PRINCIPAL  EXECUTIVO:</t>
  </si>
  <si>
    <t>E-MAIL DA EMPRESA:</t>
  </si>
  <si>
    <t>PARTICIPAÇÃO %</t>
  </si>
  <si>
    <t>E-MAIL</t>
  </si>
  <si>
    <t>CONTATO/DEPTO.</t>
  </si>
  <si>
    <t>MUNÍCIPIO / UF:</t>
  </si>
  <si>
    <t>MUNICIPIO/UF</t>
  </si>
  <si>
    <t>MUNÍCIPIO / UF</t>
  </si>
  <si>
    <t>INSC.ESTADUAL:</t>
  </si>
  <si>
    <t>RESPONSÁVEL PELO PREENCHIMENTO DESTE :</t>
  </si>
  <si>
    <t>PRINCIPAIS FORNECEDORES ATIVOS (MÍNIMO DE 07)  PARA REFERÊNCIAS COMERCIAIS</t>
  </si>
  <si>
    <t>BANCOS QUE A EMPRESA POSSUI OPERAÇÕES: (REFERÊNCIAS BANCÁRIAS)</t>
  </si>
  <si>
    <t>DATA:</t>
  </si>
  <si>
    <t>ENDEREÇOS:</t>
  </si>
  <si>
    <t>SÃO PAULO</t>
  </si>
  <si>
    <t>DIEBOLD INCORPORATED</t>
  </si>
  <si>
    <t>FABRICANTE ( X )</t>
  </si>
  <si>
    <t>PREST. SERVIÇOS ( X )</t>
  </si>
  <si>
    <t>NACIONAL E EXTERIOR</t>
  </si>
  <si>
    <t>54.083.035/0035-00</t>
  </si>
  <si>
    <t>SÃO PAULO - SP</t>
  </si>
  <si>
    <t>SÃO PAULO -SP</t>
  </si>
  <si>
    <t>BRADESCO S.A</t>
  </si>
  <si>
    <t>CAIXA ECONOMICA FEDERAL</t>
  </si>
  <si>
    <t>BANCO DO BRASIL S.A</t>
  </si>
  <si>
    <t>(11) 3643.3000</t>
  </si>
  <si>
    <t>DADOS CADASTRAIS</t>
  </si>
  <si>
    <t>END.  ADM:</t>
  </si>
  <si>
    <t>(11) 3643.3004-3005</t>
  </si>
  <si>
    <t>Metalurgica Antonio Afonso LTDA.</t>
  </si>
  <si>
    <t>Usimatic Industria e Comércio LTDA.</t>
  </si>
  <si>
    <t>Usiminas Siderurgicas de Minas Gerais AS</t>
  </si>
  <si>
    <t>LG Eletronics de São Paulo LTDA</t>
  </si>
  <si>
    <t>La Gard do Brasil LTDA</t>
  </si>
  <si>
    <t>SMS Tecnologia Eletronica LTDA</t>
  </si>
  <si>
    <t>jpaulo@metalurgica.com.br</t>
  </si>
  <si>
    <t>(11) 2209-9999</t>
  </si>
  <si>
    <t>José Paulo (Vendas)</t>
  </si>
  <si>
    <t>cesar@usimatic.com.br/vendas@usimatic.com.br</t>
  </si>
  <si>
    <t>(11) 4393-6100</t>
  </si>
  <si>
    <t>Cesar (Vendas)</t>
  </si>
  <si>
    <t>rtvianna@usiminas.com.br;ttorres@usiminas.com.br</t>
  </si>
  <si>
    <t>(11) 5591-5287</t>
  </si>
  <si>
    <t>Raquel (Vendas)</t>
  </si>
  <si>
    <t>marcos_paz@lge.com</t>
  </si>
  <si>
    <t>(11) 2162-5684</t>
  </si>
  <si>
    <t>Marcos Paz (Vendas)</t>
  </si>
  <si>
    <t>rodrigo@lagard.com.br/lagard@largard.com.br</t>
  </si>
  <si>
    <t>(11) 4351-1793</t>
  </si>
  <si>
    <t>Rodrigo/José Carlos (Vendas)</t>
  </si>
  <si>
    <t>elcoa@elcoa.com.br/comercial@elcoa.com.br</t>
  </si>
  <si>
    <t>(11) 3942-0046</t>
  </si>
  <si>
    <t>Raylton (Vendas)</t>
  </si>
  <si>
    <t>mroberto@sms.com.br</t>
  </si>
  <si>
    <t>(11) 4075-7793</t>
  </si>
  <si>
    <t>Marcos (Vendas)</t>
  </si>
  <si>
    <t>São Paulo/SP</t>
  </si>
  <si>
    <t>São Bernardo do Campo/SP</t>
  </si>
  <si>
    <t>Ipatinga/MG</t>
  </si>
  <si>
    <t>Taubaté/SP</t>
  </si>
  <si>
    <t>Jaragua /SP</t>
  </si>
  <si>
    <t>Diadema /SP</t>
  </si>
  <si>
    <t>SP</t>
  </si>
  <si>
    <t xml:space="preserve">RAMO DE ATIVIDADE: </t>
  </si>
  <si>
    <t>FILIAIS</t>
  </si>
  <si>
    <t xml:space="preserve">SEGUROS: </t>
  </si>
  <si>
    <t>SEMESTRE</t>
  </si>
  <si>
    <t>PROCOMP AMAZÔNIA INDUSTRIA ELETRONICA LTDA</t>
  </si>
  <si>
    <t>COLONIA OLIVEIRA MACHADO</t>
  </si>
  <si>
    <t>MANAUS</t>
  </si>
  <si>
    <t>AM</t>
  </si>
  <si>
    <t>069070-620</t>
  </si>
  <si>
    <t>84.107.697/0001-94</t>
  </si>
  <si>
    <t>06.200.227-9</t>
  </si>
  <si>
    <t>(0XX92) 2125.3000</t>
  </si>
  <si>
    <t>(0XX92) 2125.3004</t>
  </si>
  <si>
    <t>132.002.5363-94</t>
  </si>
  <si>
    <t xml:space="preserve">DATA DA ÚLTIMA ALTERAÇÃO SOCIAL:    </t>
  </si>
  <si>
    <t>DIEBOLD BRASIL LTDA</t>
  </si>
  <si>
    <t>PRODUTOS OU SERVIÇOS COMERCIALIZADOS:</t>
  </si>
  <si>
    <t>FABRICAÇÃO E O COMERCIO DE EQUIPAMENTOS E COMPONENTES DE PROCESSAMENTO DE DADOS, INCLUSIVE AQUELES PARA AUTOMAÇÃO DE DADOS BANCARIOS E COMERCIAL</t>
  </si>
  <si>
    <t>PRESTAÇÃO DE SERVIÇOS DE ASSISTENCIA TECNICA , MANUTENÇÃO E OUTROS SERVIÇPS CONFORME OBJETO ABAIXO</t>
  </si>
  <si>
    <t>OBJETO SOCIAL CONFORME CONSTA NO CONTRATO SOCIAL</t>
  </si>
  <si>
    <t>IMPORTAÇÃO DE COMPONENTES E EQUIPAMENTOS  DE PROCESSAMENTO DE DADOS , INCLUSIVE AQUELES PARA AUTOMAÇÃO DE DADOS BANCARIOS E COMERCIAL</t>
  </si>
  <si>
    <t>EXPORTAÇÃO DE COMPONENTES E EQUIPAMENTOS  DE PROCESSAMENTO DE DADOS , INCLUSIVE AQUELES PARA AUTOMAÇÃO DE DADOS BANCARIOS E COMERCIAL</t>
  </si>
  <si>
    <t>PRESTAÇÃO DE  SERVIÇOS DE ASSITENCIA TECNICA E MANUTENÇÃO DE SEUS PRODUTOS E DE PRODUTOS DE TERCEIROS</t>
  </si>
  <si>
    <t>PRESTAÇÃO DE SERVIÇOS DE ELABORAÇÃO DE PROJETOS E CONSULTORIA TECNICA NA ÁREA DE INFORMATICA</t>
  </si>
  <si>
    <t>VENDA, CESSÃO DE DIREITOS, DESENVOLVIMENTO E LICENCIAMENTO DE USO DE PROGRAMA DE COMPUTADORES (SOFTWARE)</t>
  </si>
  <si>
    <t>SERVIÇOS DE OPERAÇÃO DE CAIXAS AUTOMATICOS, PRÓPRIOS OU DE TERCEIROS</t>
  </si>
  <si>
    <t>ADMINSTRAÇÃO DE BENS PRÓPRIOS NA ÁREA DE INFORMATICA</t>
  </si>
  <si>
    <t>LOCAÇÃO DE BENS NA ÁREA DE INFORMÁTICA, INCLUSIVE AQUELES PARA AUTOMAÇÃO BANCÁRIA E COMERCIAL</t>
  </si>
  <si>
    <t>PARTICIPAR EM OUTRAS SOCIEDADES COMO ACIONISTA OU QUOTISTA.</t>
  </si>
  <si>
    <t>84.107.697/0002-75</t>
  </si>
  <si>
    <t>A Empresa adota política de contratar cobertura de seguros para os bens sujeitos a riscos por montantes considerados suficientes para cobrir eventuais sinistros,</t>
  </si>
  <si>
    <t>considerando a natureza de sua atividade.</t>
  </si>
  <si>
    <t>1 º SEMESTRE</t>
  </si>
  <si>
    <t>2º  SEMESTRE</t>
  </si>
  <si>
    <t>DADOS FINANCEIROS (FATURAMENTO BRUTO DO ULTIMO BALANÇO)</t>
  </si>
  <si>
    <r>
      <t xml:space="preserve">DADOS FINANCEIROS (FATURAMENTO BRUTO DOS ÚLTIMOS MESES DO EXERCÍCIO CORRENTE):    </t>
    </r>
    <r>
      <rPr>
        <b/>
        <sz val="12"/>
        <color indexed="10"/>
        <rFont val="Bookman Old Style"/>
        <family val="1"/>
      </rPr>
      <t xml:space="preserve"> </t>
    </r>
  </si>
  <si>
    <t>TOTAL 2011</t>
  </si>
  <si>
    <t>Caixa Econômica Federal</t>
  </si>
  <si>
    <t>Banco do Brasil</t>
  </si>
  <si>
    <t>PRINCIPAIS CLIENTES ATIVOS (MINIMO DE 03)  REFERENCIAS DE QUALIDADE DE ATENDIMENTO</t>
  </si>
  <si>
    <t>TOTAL 2012</t>
  </si>
  <si>
    <t>Brasília/DF</t>
  </si>
  <si>
    <t>Tecnologia Bancária S/A - TecBan</t>
  </si>
  <si>
    <t>Elcoa Industria e Comércio LTDA</t>
  </si>
  <si>
    <t>Tiago Alves -  Contabilidade</t>
  </si>
  <si>
    <t>Elias Rogério da Silva</t>
  </si>
  <si>
    <t>VP / Country Manager Brazil</t>
  </si>
  <si>
    <t>ÁGUA BRANCA</t>
  </si>
  <si>
    <t>05.001-100</t>
  </si>
  <si>
    <t>AV. FRANCISCO MATARAZZO, 1350, 3º ANDAR</t>
  </si>
  <si>
    <t>DIEBOLD NIXDORF</t>
  </si>
  <si>
    <t>AV. FRANCISCO MATARAZZO, 1350 - 2º ANDAR - ÁGUA BRANCA - CEP: 05.001-100</t>
  </si>
  <si>
    <t>RUA DESEMBARGADOR FILISMINO SOARES, NR 70</t>
  </si>
  <si>
    <t>Sr. Frederick Ribeiro de Freitas</t>
  </si>
  <si>
    <t>(61)3493-6109</t>
  </si>
  <si>
    <t>frederick@bb.com.br</t>
  </si>
  <si>
    <t>Diogo Nascimento</t>
  </si>
  <si>
    <t>diogo.silva-nascimento@tecban.com.br</t>
  </si>
  <si>
    <t>(11)3244-8214 / (11) 9-5764-6729</t>
  </si>
  <si>
    <t>(61)3448-6904</t>
  </si>
  <si>
    <t>Brasília/DF'</t>
  </si>
  <si>
    <t>Lucélia Cristina Machado de Souza - Depto. GERTI</t>
  </si>
  <si>
    <t>lucelia.souza@caixa.gov.br / gerti03@caixa.gov.br</t>
  </si>
  <si>
    <t xml:space="preserve">25/11/2019 - 20ª alteração </t>
  </si>
  <si>
    <t>Raquel Bastos (raquel.boatto@caixa.gov.br)</t>
  </si>
  <si>
    <t>(11) 3176-2267</t>
  </si>
  <si>
    <t>(11) 3847 5450 / (11) 95939-7038</t>
  </si>
  <si>
    <t>victor.amaral@bradesco.com.br / richard.rodrigues@bradesco.com.br</t>
  </si>
  <si>
    <t>Diogo Paulino (diogo.paulino@caixa.gov.br)</t>
  </si>
  <si>
    <t>(11) 3176-2290</t>
  </si>
  <si>
    <t>(11) 4298-6111 / (11) 97588-2423</t>
  </si>
  <si>
    <t>Adriana Lucio (adrianalucio@bb.com.br)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</si>
</sst>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"/>
    <numFmt numFmtId="165" formatCode="00000"/>
    <numFmt numFmtId="166" formatCode="&quot;R$ &quot;#,##0.00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2"/>
      <color indexed="10"/>
      <name val="Bookman Old Style"/>
      <family val="1"/>
    </font>
    <font>
      <b/>
      <sz val="14"/>
      <name val="Arial"/>
      <family val="2"/>
    </font>
    <font>
      <b/>
      <sz val="16"/>
      <color indexed="10"/>
      <name val="Arial"/>
      <family val="2"/>
    </font>
    <font>
      <b/>
      <i/>
      <u/>
      <sz val="16"/>
      <name val="Arial"/>
      <family val="2"/>
    </font>
    <font>
      <b/>
      <sz val="14"/>
      <name val="Bookman Old Style"/>
      <family val="1"/>
    </font>
    <font>
      <sz val="14"/>
      <name val="Arial"/>
      <family val="2"/>
    </font>
    <font>
      <b/>
      <sz val="14"/>
      <color indexed="12"/>
      <name val="Bookman Old Style"/>
      <family val="1"/>
    </font>
    <font>
      <sz val="14"/>
      <color indexed="12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4" fillId="2" borderId="1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12" fillId="0" borderId="0" xfId="0" applyFont="1"/>
    <xf numFmtId="0" fontId="8" fillId="0" borderId="5" xfId="0" applyFont="1" applyBorder="1"/>
    <xf numFmtId="0" fontId="8" fillId="3" borderId="6" xfId="0" applyFont="1" applyFill="1" applyBorder="1"/>
    <xf numFmtId="17" fontId="2" fillId="0" borderId="7" xfId="0" applyNumberFormat="1" applyFont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2" xfId="1" applyFont="1" applyFill="1" applyBorder="1" applyAlignment="1" applyProtection="1"/>
    <xf numFmtId="0" fontId="2" fillId="0" borderId="13" xfId="0" applyFont="1" applyBorder="1"/>
    <xf numFmtId="0" fontId="4" fillId="0" borderId="0" xfId="0" applyFont="1"/>
    <xf numFmtId="0" fontId="15" fillId="0" borderId="0" xfId="0" applyFont="1"/>
    <xf numFmtId="10" fontId="18" fillId="0" borderId="8" xfId="0" applyNumberFormat="1" applyFont="1" applyBorder="1"/>
    <xf numFmtId="0" fontId="18" fillId="0" borderId="9" xfId="0" applyFont="1" applyBorder="1"/>
    <xf numFmtId="10" fontId="18" fillId="0" borderId="9" xfId="0" applyNumberFormat="1" applyFont="1" applyBorder="1"/>
    <xf numFmtId="0" fontId="18" fillId="0" borderId="14" xfId="0" applyFont="1" applyBorder="1" applyAlignment="1">
      <alignment horizontal="left"/>
    </xf>
    <xf numFmtId="0" fontId="18" fillId="0" borderId="0" xfId="0" applyFont="1"/>
    <xf numFmtId="0" fontId="16" fillId="4" borderId="6" xfId="0" applyFont="1" applyFill="1" applyBorder="1"/>
    <xf numFmtId="0" fontId="17" fillId="4" borderId="5" xfId="0" applyFont="1" applyFill="1" applyBorder="1"/>
    <xf numFmtId="0" fontId="15" fillId="4" borderId="15" xfId="0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20" xfId="0" applyFont="1" applyBorder="1" applyAlignment="1">
      <alignment horizontal="left"/>
    </xf>
    <xf numFmtId="1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7" fontId="2" fillId="0" borderId="0" xfId="0" applyNumberFormat="1" applyFont="1" applyAlignment="1">
      <alignment horizontal="center"/>
    </xf>
    <xf numFmtId="17" fontId="7" fillId="0" borderId="24" xfId="0" applyNumberFormat="1" applyFont="1" applyBorder="1" applyAlignment="1">
      <alignment horizontal="center"/>
    </xf>
    <xf numFmtId="14" fontId="8" fillId="0" borderId="25" xfId="0" applyNumberFormat="1" applyFont="1" applyBorder="1" applyAlignment="1">
      <alignment horizontal="center"/>
    </xf>
    <xf numFmtId="0" fontId="8" fillId="3" borderId="5" xfId="0" applyFont="1" applyFill="1" applyBorder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26" xfId="0" applyFont="1" applyBorder="1"/>
    <xf numFmtId="0" fontId="1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3" borderId="19" xfId="0" applyFont="1" applyFill="1" applyBorder="1"/>
    <xf numFmtId="0" fontId="18" fillId="3" borderId="16" xfId="0" applyFont="1" applyFill="1" applyBorder="1"/>
    <xf numFmtId="0" fontId="1" fillId="0" borderId="4" xfId="0" applyFont="1" applyBorder="1"/>
    <xf numFmtId="0" fontId="7" fillId="0" borderId="23" xfId="0" applyFont="1" applyBorder="1"/>
    <xf numFmtId="0" fontId="7" fillId="0" borderId="0" xfId="0" applyFont="1"/>
    <xf numFmtId="14" fontId="2" fillId="0" borderId="2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9" xfId="0" applyFont="1" applyBorder="1"/>
    <xf numFmtId="0" fontId="7" fillId="0" borderId="12" xfId="0" applyFont="1" applyBorder="1"/>
    <xf numFmtId="0" fontId="22" fillId="0" borderId="12" xfId="0" applyFont="1" applyBorder="1"/>
    <xf numFmtId="14" fontId="2" fillId="0" borderId="13" xfId="0" applyNumberFormat="1" applyFont="1" applyBorder="1" applyAlignment="1">
      <alignment horizontal="center"/>
    </xf>
    <xf numFmtId="0" fontId="7" fillId="0" borderId="30" xfId="0" applyFont="1" applyBorder="1"/>
    <xf numFmtId="0" fontId="7" fillId="0" borderId="31" xfId="0" applyFont="1" applyBorder="1"/>
    <xf numFmtId="0" fontId="7" fillId="0" borderId="15" xfId="0" applyFont="1" applyBorder="1" applyAlignment="1">
      <alignment horizontal="center"/>
    </xf>
    <xf numFmtId="166" fontId="7" fillId="0" borderId="0" xfId="0" applyNumberFormat="1" applyFont="1"/>
    <xf numFmtId="0" fontId="2" fillId="0" borderId="23" xfId="0" applyFont="1" applyBorder="1"/>
    <xf numFmtId="164" fontId="7" fillId="0" borderId="8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2" fillId="5" borderId="34" xfId="0" applyFont="1" applyFill="1" applyBorder="1" applyAlignment="1">
      <alignment horizontal="left"/>
    </xf>
    <xf numFmtId="0" fontId="2" fillId="5" borderId="34" xfId="0" applyFont="1" applyFill="1" applyBorder="1"/>
    <xf numFmtId="0" fontId="2" fillId="5" borderId="35" xfId="0" applyFont="1" applyFill="1" applyBorder="1" applyAlignment="1">
      <alignment horizontal="right"/>
    </xf>
    <xf numFmtId="0" fontId="2" fillId="5" borderId="36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36" xfId="0" applyFont="1" applyFill="1" applyBorder="1" applyAlignment="1">
      <alignment horizontal="center"/>
    </xf>
    <xf numFmtId="0" fontId="2" fillId="6" borderId="6" xfId="0" applyFont="1" applyFill="1" applyBorder="1"/>
    <xf numFmtId="0" fontId="2" fillId="6" borderId="5" xfId="0" applyFont="1" applyFill="1" applyBorder="1"/>
    <xf numFmtId="0" fontId="2" fillId="6" borderId="25" xfId="0" applyFont="1" applyFill="1" applyBorder="1"/>
    <xf numFmtId="0" fontId="4" fillId="6" borderId="6" xfId="0" applyFont="1" applyFill="1" applyBorder="1"/>
    <xf numFmtId="0" fontId="4" fillId="6" borderId="5" xfId="0" applyFont="1" applyFill="1" applyBorder="1"/>
    <xf numFmtId="0" fontId="4" fillId="6" borderId="25" xfId="0" applyFont="1" applyFill="1" applyBorder="1"/>
    <xf numFmtId="0" fontId="0" fillId="5" borderId="34" xfId="0" applyFill="1" applyBorder="1"/>
    <xf numFmtId="0" fontId="2" fillId="5" borderId="9" xfId="0" applyFont="1" applyFill="1" applyBorder="1" applyAlignment="1">
      <alignment horizontal="right"/>
    </xf>
    <xf numFmtId="0" fontId="0" fillId="5" borderId="1" xfId="0" applyFill="1" applyBorder="1"/>
    <xf numFmtId="0" fontId="0" fillId="5" borderId="2" xfId="0" applyFill="1" applyBorder="1"/>
    <xf numFmtId="0" fontId="7" fillId="5" borderId="37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7" fillId="5" borderId="37" xfId="0" applyFont="1" applyFill="1" applyBorder="1"/>
    <xf numFmtId="0" fontId="7" fillId="5" borderId="39" xfId="0" applyFont="1" applyFill="1" applyBorder="1" applyAlignment="1">
      <alignment horizontal="center"/>
    </xf>
    <xf numFmtId="0" fontId="4" fillId="5" borderId="40" xfId="0" applyFont="1" applyFill="1" applyBorder="1"/>
    <xf numFmtId="0" fontId="4" fillId="5" borderId="41" xfId="0" applyFont="1" applyFill="1" applyBorder="1"/>
    <xf numFmtId="0" fontId="14" fillId="5" borderId="6" xfId="0" applyFont="1" applyFill="1" applyBorder="1"/>
    <xf numFmtId="0" fontId="20" fillId="5" borderId="5" xfId="0" applyFont="1" applyFill="1" applyBorder="1"/>
    <xf numFmtId="0" fontId="20" fillId="5" borderId="25" xfId="0" applyFont="1" applyFill="1" applyBorder="1"/>
    <xf numFmtId="0" fontId="7" fillId="5" borderId="40" xfId="0" applyFont="1" applyFill="1" applyBorder="1"/>
    <xf numFmtId="0" fontId="7" fillId="5" borderId="41" xfId="0" applyFont="1" applyFill="1" applyBorder="1"/>
    <xf numFmtId="0" fontId="7" fillId="5" borderId="32" xfId="0" applyFont="1" applyFill="1" applyBorder="1"/>
    <xf numFmtId="0" fontId="7" fillId="5" borderId="42" xfId="0" applyFont="1" applyFill="1" applyBorder="1"/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45" xfId="0" applyFont="1" applyFill="1" applyBorder="1"/>
    <xf numFmtId="164" fontId="7" fillId="0" borderId="21" xfId="0" applyNumberFormat="1" applyFont="1" applyBorder="1"/>
    <xf numFmtId="0" fontId="7" fillId="0" borderId="8" xfId="0" applyFont="1" applyBorder="1" applyAlignment="1">
      <alignment horizontal="center"/>
    </xf>
    <xf numFmtId="0" fontId="2" fillId="5" borderId="2" xfId="0" applyFont="1" applyFill="1" applyBorder="1"/>
    <xf numFmtId="164" fontId="7" fillId="0" borderId="9" xfId="0" applyNumberFormat="1" applyFont="1" applyBorder="1"/>
    <xf numFmtId="0" fontId="2" fillId="0" borderId="4" xfId="0" applyFont="1" applyBorder="1"/>
    <xf numFmtId="0" fontId="19" fillId="0" borderId="9" xfId="1" applyFont="1" applyFill="1" applyBorder="1" applyAlignment="1" applyProtection="1"/>
    <xf numFmtId="164" fontId="2" fillId="0" borderId="37" xfId="0" applyNumberFormat="1" applyFont="1" applyBorder="1"/>
    <xf numFmtId="164" fontId="2" fillId="0" borderId="32" xfId="0" applyNumberFormat="1" applyFont="1" applyBorder="1"/>
    <xf numFmtId="164" fontId="2" fillId="0" borderId="9" xfId="0" applyNumberFormat="1" applyFont="1" applyBorder="1"/>
    <xf numFmtId="164" fontId="2" fillId="0" borderId="21" xfId="0" applyNumberFormat="1" applyFont="1" applyBorder="1"/>
    <xf numFmtId="164" fontId="7" fillId="0" borderId="2" xfId="0" applyNumberFormat="1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2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4" xfId="0" applyFont="1" applyBorder="1" applyAlignment="1">
      <alignment horizontal="left"/>
    </xf>
    <xf numFmtId="10" fontId="5" fillId="0" borderId="8" xfId="0" applyNumberFormat="1" applyFont="1" applyBorder="1"/>
    <xf numFmtId="10" fontId="5" fillId="0" borderId="9" xfId="0" applyNumberFormat="1" applyFont="1" applyBorder="1"/>
    <xf numFmtId="0" fontId="11" fillId="9" borderId="44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center"/>
    </xf>
    <xf numFmtId="14" fontId="5" fillId="10" borderId="1" xfId="0" applyNumberFormat="1" applyFont="1" applyFill="1" applyBorder="1" applyAlignment="1">
      <alignment horizontal="left"/>
    </xf>
    <xf numFmtId="0" fontId="13" fillId="0" borderId="5" xfId="0" applyFont="1" applyBorder="1"/>
    <xf numFmtId="0" fontId="21" fillId="0" borderId="5" xfId="0" applyFont="1" applyBorder="1" applyAlignment="1">
      <alignment vertical="center"/>
    </xf>
    <xf numFmtId="0" fontId="2" fillId="0" borderId="9" xfId="0" applyFont="1" applyBorder="1"/>
    <xf numFmtId="0" fontId="2" fillId="0" borderId="21" xfId="0" applyFont="1" applyBorder="1"/>
    <xf numFmtId="0" fontId="2" fillId="0" borderId="27" xfId="0" applyFont="1" applyBorder="1"/>
    <xf numFmtId="165" fontId="2" fillId="0" borderId="1" xfId="0" applyNumberFormat="1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25" xfId="0" applyFont="1" applyFill="1" applyBorder="1" applyAlignment="1">
      <alignment horizontal="left"/>
    </xf>
    <xf numFmtId="164" fontId="2" fillId="7" borderId="9" xfId="0" applyNumberFormat="1" applyFont="1" applyFill="1" applyBorder="1" applyAlignment="1">
      <alignment horizontal="center"/>
    </xf>
    <xf numFmtId="164" fontId="2" fillId="7" borderId="21" xfId="0" applyNumberFormat="1" applyFont="1" applyFill="1" applyBorder="1" applyAlignment="1">
      <alignment horizontal="center"/>
    </xf>
    <xf numFmtId="0" fontId="7" fillId="5" borderId="47" xfId="0" applyFont="1" applyFill="1" applyBorder="1" applyAlignment="1">
      <alignment horizontal="center"/>
    </xf>
    <xf numFmtId="0" fontId="4" fillId="5" borderId="25" xfId="0" applyFont="1" applyFill="1" applyBorder="1"/>
    <xf numFmtId="164" fontId="2" fillId="0" borderId="37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/>
    <xf numFmtId="164" fontId="7" fillId="0" borderId="9" xfId="0" applyNumberFormat="1" applyFont="1" applyBorder="1"/>
    <xf numFmtId="164" fontId="2" fillId="0" borderId="9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7" borderId="37" xfId="0" applyNumberFormat="1" applyFont="1" applyFill="1" applyBorder="1" applyAlignment="1">
      <alignment horizontal="center"/>
    </xf>
    <xf numFmtId="164" fontId="2" fillId="7" borderId="32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5" borderId="19" xfId="0" applyFont="1" applyFill="1" applyBorder="1"/>
    <xf numFmtId="0" fontId="2" fillId="5" borderId="17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9" fillId="6" borderId="6" xfId="0" applyFont="1" applyFill="1" applyBorder="1"/>
    <xf numFmtId="0" fontId="8" fillId="6" borderId="5" xfId="0" applyFont="1" applyFill="1" applyBorder="1"/>
    <xf numFmtId="0" fontId="8" fillId="6" borderId="25" xfId="0" applyFont="1" applyFill="1" applyBorder="1"/>
    <xf numFmtId="0" fontId="14" fillId="5" borderId="6" xfId="0" applyFont="1" applyFill="1" applyBorder="1"/>
    <xf numFmtId="0" fontId="14" fillId="5" borderId="5" xfId="0" applyFont="1" applyFill="1" applyBorder="1"/>
    <xf numFmtId="0" fontId="14" fillId="5" borderId="25" xfId="0" applyFont="1" applyFill="1" applyBorder="1"/>
    <xf numFmtId="0" fontId="2" fillId="0" borderId="37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9" xfId="0" applyFont="1" applyBorder="1"/>
    <xf numFmtId="0" fontId="2" fillId="0" borderId="21" xfId="0" applyFont="1" applyBorder="1"/>
    <xf numFmtId="0" fontId="2" fillId="0" borderId="1" xfId="0" applyFont="1" applyBorder="1"/>
    <xf numFmtId="0" fontId="2" fillId="0" borderId="2" xfId="0" applyFont="1" applyBorder="1"/>
    <xf numFmtId="3" fontId="2" fillId="0" borderId="9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0" fontId="0" fillId="6" borderId="29" xfId="0" applyFill="1" applyBorder="1"/>
    <xf numFmtId="0" fontId="0" fillId="6" borderId="12" xfId="0" applyFill="1" applyBorder="1"/>
    <xf numFmtId="0" fontId="0" fillId="6" borderId="5" xfId="0" applyFill="1" applyBorder="1"/>
    <xf numFmtId="0" fontId="0" fillId="6" borderId="25" xfId="0" applyFill="1" applyBorder="1"/>
    <xf numFmtId="10" fontId="2" fillId="0" borderId="9" xfId="2" applyNumberFormat="1" applyFont="1" applyBorder="1" applyAlignment="1">
      <alignment horizontal="right"/>
    </xf>
    <xf numFmtId="10" fontId="2" fillId="0" borderId="2" xfId="0" applyNumberFormat="1" applyFont="1" applyBorder="1"/>
    <xf numFmtId="0" fontId="2" fillId="0" borderId="4" xfId="0" applyFont="1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18" fillId="3" borderId="4" xfId="0" applyFont="1" applyFill="1" applyBorder="1"/>
    <xf numFmtId="0" fontId="18" fillId="3" borderId="1" xfId="0" applyFont="1" applyFill="1" applyBorder="1"/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0" fontId="0" fillId="0" borderId="19" xfId="0" applyBorder="1"/>
    <xf numFmtId="0" fontId="0" fillId="0" borderId="16" xfId="0" applyBorder="1"/>
    <xf numFmtId="0" fontId="18" fillId="3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1" xfId="0" applyFont="1" applyFill="1" applyBorder="1"/>
    <xf numFmtId="0" fontId="0" fillId="0" borderId="9" xfId="0" applyBorder="1"/>
    <xf numFmtId="0" fontId="15" fillId="5" borderId="5" xfId="0" applyFont="1" applyFill="1" applyBorder="1"/>
    <xf numFmtId="0" fontId="15" fillId="5" borderId="25" xfId="0" applyFont="1" applyFill="1" applyBorder="1"/>
    <xf numFmtId="10" fontId="2" fillId="0" borderId="10" xfId="0" applyNumberFormat="1" applyFont="1" applyBorder="1" applyAlignment="1">
      <alignment horizontal="right"/>
    </xf>
    <xf numFmtId="10" fontId="2" fillId="0" borderId="3" xfId="0" applyNumberFormat="1" applyFont="1" applyBorder="1"/>
    <xf numFmtId="0" fontId="2" fillId="0" borderId="46" xfId="0" applyFont="1" applyBorder="1"/>
    <xf numFmtId="0" fontId="2" fillId="0" borderId="11" xfId="0" applyFont="1" applyBorder="1"/>
    <xf numFmtId="0" fontId="2" fillId="0" borderId="27" xfId="0" applyFont="1" applyBorder="1"/>
    <xf numFmtId="9" fontId="2" fillId="5" borderId="9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9" xfId="0" applyFont="1" applyFill="1" applyBorder="1"/>
    <xf numFmtId="0" fontId="5" fillId="5" borderId="21" xfId="0" applyFont="1" applyFill="1" applyBorder="1"/>
    <xf numFmtId="3" fontId="5" fillId="10" borderId="9" xfId="0" applyNumberFormat="1" applyFont="1" applyFill="1" applyBorder="1" applyAlignment="1">
      <alignment horizontal="left"/>
    </xf>
    <xf numFmtId="0" fontId="5" fillId="10" borderId="1" xfId="0" applyFont="1" applyFill="1" applyBorder="1"/>
    <xf numFmtId="0" fontId="5" fillId="10" borderId="21" xfId="0" applyFont="1" applyFill="1" applyBorder="1"/>
    <xf numFmtId="164" fontId="2" fillId="10" borderId="9" xfId="0" applyNumberFormat="1" applyFont="1" applyFill="1" applyBorder="1" applyAlignment="1">
      <alignment horizontal="right"/>
    </xf>
    <xf numFmtId="164" fontId="2" fillId="10" borderId="21" xfId="0" applyNumberFormat="1" applyFont="1" applyFill="1" applyBorder="1"/>
    <xf numFmtId="0" fontId="2" fillId="5" borderId="9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21" xfId="0" applyFont="1" applyFill="1" applyBorder="1" applyAlignment="1">
      <alignment horizontal="right"/>
    </xf>
    <xf numFmtId="14" fontId="5" fillId="10" borderId="1" xfId="0" applyNumberFormat="1" applyFont="1" applyFill="1" applyBorder="1" applyAlignment="1">
      <alignment horizontal="left"/>
    </xf>
    <xf numFmtId="0" fontId="5" fillId="10" borderId="2" xfId="0" applyFont="1" applyFill="1" applyBorder="1"/>
    <xf numFmtId="0" fontId="2" fillId="5" borderId="21" xfId="0" applyFont="1" applyFill="1" applyBorder="1"/>
    <xf numFmtId="166" fontId="7" fillId="0" borderId="12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2" fillId="5" borderId="9" xfId="0" applyFont="1" applyFill="1" applyBorder="1"/>
    <xf numFmtId="0" fontId="6" fillId="0" borderId="9" xfId="1" applyFill="1" applyBorder="1" applyAlignment="1" applyProtection="1"/>
    <xf numFmtId="0" fontId="5" fillId="0" borderId="21" xfId="0" applyFont="1" applyBorder="1"/>
    <xf numFmtId="0" fontId="7" fillId="0" borderId="31" xfId="0" applyFont="1" applyBorder="1" applyAlignment="1">
      <alignment horizontal="left"/>
    </xf>
    <xf numFmtId="0" fontId="4" fillId="6" borderId="6" xfId="0" applyFont="1" applyFill="1" applyBorder="1"/>
    <xf numFmtId="0" fontId="4" fillId="6" borderId="5" xfId="0" applyFont="1" applyFill="1" applyBorder="1"/>
    <xf numFmtId="0" fontId="4" fillId="6" borderId="25" xfId="0" applyFont="1" applyFill="1" applyBorder="1"/>
    <xf numFmtId="0" fontId="5" fillId="0" borderId="4" xfId="0" applyFont="1" applyBorder="1"/>
    <xf numFmtId="0" fontId="5" fillId="0" borderId="1" xfId="0" applyFont="1" applyBorder="1"/>
    <xf numFmtId="0" fontId="7" fillId="5" borderId="40" xfId="0" applyFont="1" applyFill="1" applyBorder="1"/>
    <xf numFmtId="0" fontId="2" fillId="5" borderId="41" xfId="0" applyFont="1" applyFill="1" applyBorder="1"/>
    <xf numFmtId="0" fontId="7" fillId="5" borderId="3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46" xfId="0" applyFont="1" applyFill="1" applyBorder="1"/>
    <xf numFmtId="0" fontId="2" fillId="5" borderId="11" xfId="0" applyFont="1" applyFill="1" applyBorder="1"/>
    <xf numFmtId="0" fontId="2" fillId="5" borderId="27" xfId="0" applyFont="1" applyFill="1" applyBorder="1"/>
    <xf numFmtId="0" fontId="19" fillId="0" borderId="9" xfId="1" applyFont="1" applyFill="1" applyBorder="1" applyAlignment="1" applyProtection="1"/>
    <xf numFmtId="0" fontId="2" fillId="6" borderId="29" xfId="0" applyFont="1" applyFill="1" applyBorder="1"/>
    <xf numFmtId="0" fontId="2" fillId="6" borderId="12" xfId="0" applyFont="1" applyFill="1" applyBorder="1"/>
    <xf numFmtId="0" fontId="2" fillId="6" borderId="5" xfId="0" applyFont="1" applyFill="1" applyBorder="1"/>
    <xf numFmtId="0" fontId="2" fillId="6" borderId="25" xfId="0" applyFont="1" applyFill="1" applyBorder="1"/>
    <xf numFmtId="0" fontId="4" fillId="5" borderId="37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18" fillId="0" borderId="21" xfId="0" applyFont="1" applyBorder="1"/>
    <xf numFmtId="3" fontId="2" fillId="10" borderId="10" xfId="0" applyNumberFormat="1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7" fillId="5" borderId="41" xfId="0" applyFont="1" applyFill="1" applyBorder="1"/>
    <xf numFmtId="0" fontId="7" fillId="5" borderId="32" xfId="0" applyFont="1" applyFill="1" applyBorder="1"/>
    <xf numFmtId="0" fontId="4" fillId="5" borderId="32" xfId="0" applyFont="1" applyFill="1" applyBorder="1" applyAlignment="1">
      <alignment horizontal="center"/>
    </xf>
    <xf numFmtId="0" fontId="0" fillId="6" borderId="6" xfId="0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464344</xdr:colOff>
      <xdr:row>0</xdr:row>
      <xdr:rowOff>95250</xdr:rowOff>
    </xdr:from>
    <xdr:to>
      <xdr:col>1</xdr:col>
      <xdr:colOff>619125</xdr:colOff>
      <xdr:row>0</xdr:row>
      <xdr:rowOff>710106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95250"/>
          <a:ext cx="1416844" cy="6148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dos\BRGAAP\2012\Consolidado_12\Balan&#231;o01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dos\BRGAAP\2012\Consolidado_12\Balan&#231;o02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dos\BRGAAP\2012\Consolidado_12\Balan&#231;o03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dos\BRGAAP\2012\Consolidado_12\Balan&#231;o04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"/>
      <sheetName val="Entrada_Dados"/>
      <sheetName val="Check_List"/>
      <sheetName val="A11_A15"/>
      <sheetName val="Ativo"/>
      <sheetName val="Passivo"/>
      <sheetName val="Resultado"/>
      <sheetName val="REC_FISCAL"/>
      <sheetName val="Lançamentos"/>
      <sheetName val="MINORIAS"/>
      <sheetName val="Adto"/>
      <sheetName val="Intercia"/>
      <sheetName val="Intercias_US"/>
      <sheetName val="BASE_US"/>
      <sheetName val="Export_US"/>
      <sheetName val="REC_US"/>
      <sheetName val="Receitas"/>
      <sheetName val="IMP.DIFERIDO"/>
      <sheetName val="Intercias_US (2)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24225233.950000007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"/>
      <sheetName val="Entrada_Dados"/>
      <sheetName val="Check_List"/>
      <sheetName val="A11_A15"/>
      <sheetName val="Ativo"/>
      <sheetName val="Passivo"/>
      <sheetName val="Resultado"/>
      <sheetName val="REC_FISCAL"/>
      <sheetName val="Lançamentos"/>
      <sheetName val="MINORIAS"/>
      <sheetName val="Adto"/>
      <sheetName val="Intercia"/>
      <sheetName val="Intercias_US"/>
      <sheetName val="BASE_US"/>
      <sheetName val="Export_US"/>
      <sheetName val="REC_US"/>
      <sheetName val="Receitas"/>
      <sheetName val="IMP.DIFERIDO"/>
      <sheetName val="Intercias_US (2)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46812287.289999992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"/>
      <sheetName val="Entrada_Dados"/>
      <sheetName val="Check_List"/>
      <sheetName val="A11_A15"/>
      <sheetName val="Ativo"/>
      <sheetName val="Passivo"/>
      <sheetName val="Resultado"/>
      <sheetName val="REC_FISCAL"/>
      <sheetName val="Lançamentos"/>
      <sheetName val="MINORIAS"/>
      <sheetName val="Adto"/>
      <sheetName val="Intercia"/>
      <sheetName val="Intercias_US"/>
      <sheetName val="BASE_US"/>
      <sheetName val="Export_US"/>
      <sheetName val="REC_US"/>
      <sheetName val="Receitas"/>
      <sheetName val="IMP.DIFERIDO"/>
      <sheetName val="Intercias_US (2)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106912206.26999997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"/>
      <sheetName val="Entrada_Dados"/>
      <sheetName val="Check_List"/>
      <sheetName val="A11_A15"/>
      <sheetName val="Ativo"/>
      <sheetName val="Passivo"/>
      <sheetName val="Resultado"/>
      <sheetName val="REC_FISCAL"/>
      <sheetName val="Lançamentos"/>
      <sheetName val="MINORIAS"/>
      <sheetName val="Adto"/>
      <sheetName val="Intercia"/>
      <sheetName val="Intercias_US"/>
      <sheetName val="BASE_US"/>
      <sheetName val="Export_US"/>
      <sheetName val="REC_US"/>
      <sheetName val="Receitas"/>
      <sheetName val="IMP.DIFERIDO"/>
      <sheetName val="Intercias_US (2)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142766466.45000005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sar@usimatic.com.br/vendas@usimatic.com.br" TargetMode="External"/><Relationship Id="rId13" Type="http://schemas.openxmlformats.org/officeDocument/2006/relationships/hyperlink" Target="mailto:mroberto@sms.com.br" TargetMode="External"/><Relationship Id="rId1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paulo@metalurgica.com.br" TargetMode="External"/><Relationship Id="rId12" Type="http://schemas.openxmlformats.org/officeDocument/2006/relationships/hyperlink" Target="mailto:elcoa@elcoa.com.br/comercial@elcoa.com.br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diogo.paulino@caixa.gov.br" TargetMode="Externa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diogo.silva-nascimento@tecban.com.br" TargetMode="External"/><Relationship Id="rId11" Type="http://schemas.openxmlformats.org/officeDocument/2006/relationships/hyperlink" Target="mailto:marcos_paz@lge.com" TargetMode="External"/><Relationship Id="rId5" Type="http://schemas.openxmlformats.org/officeDocument/2006/relationships/hyperlink" Target="mailto:antonialli@bb.com.br" TargetMode="External"/><Relationship Id="rId15" Type="http://schemas.openxmlformats.org/officeDocument/2006/relationships/hyperlink" Target="mailto:victor.amaral@bradesco.com.br" TargetMode="External"/><Relationship Id="rId10" Type="http://schemas.openxmlformats.org/officeDocument/2006/relationships/hyperlink" Target="mailto:rodrigo@lagard.com.br/lagard@largard.com.br" TargetMode="External"/><Relationship Id="rId19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rtvianna@usiminas.com.br;ttorres@usiminas.com.br" TargetMode="External"/><Relationship Id="rId14" Type="http://schemas.openxmlformats.org/officeDocument/2006/relationships/hyperlink" Target="mailto:frederick@bb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114"/>
  <sheetViews>
    <sheetView showGridLines="0" tabSelected="1" view="pageBreakPreview" zoomScale="80" zoomScaleNormal="74" zoomScaleSheetLayoutView="80" workbookViewId="0">
      <selection activeCell="H106" sqref="H106"/>
    </sheetView>
  </sheetViews>
  <sheetFormatPr defaultColWidth="15.7265625" defaultRowHeight="12.5" x14ac:dyDescent="0.25"/>
  <cols>
    <col min="1" max="1" width="18.81640625" customWidth="1"/>
    <col min="2" max="2" width="23.7265625" customWidth="1"/>
    <col min="3" max="3" width="21.54296875" customWidth="1"/>
    <col min="4" max="4" width="24" bestFit="1" customWidth="1"/>
    <col min="5" max="5" width="25.453125" customWidth="1"/>
    <col min="6" max="6" width="10.54296875" customWidth="1"/>
    <col min="7" max="7" width="16.1796875" customWidth="1"/>
    <col min="8" max="8" width="19" customWidth="1"/>
    <col min="9" max="9" width="29.81640625" bestFit="1" customWidth="1"/>
  </cols>
  <sheetData>
    <row r="1" spans="1:9" ht="60.75" customHeight="1" thickBot="1" x14ac:dyDescent="0.45">
      <c r="A1" s="127"/>
      <c r="B1" s="127"/>
      <c r="C1" s="128"/>
      <c r="D1" s="128"/>
      <c r="E1" s="128" t="s">
        <v>57</v>
      </c>
      <c r="F1" s="128"/>
      <c r="G1" s="128"/>
      <c r="H1" s="128"/>
      <c r="I1" s="128"/>
    </row>
    <row r="2" spans="1:9" ht="18.5" thickBot="1" x14ac:dyDescent="0.45">
      <c r="A2" s="159"/>
      <c r="B2" s="160"/>
      <c r="C2" s="160"/>
      <c r="D2" s="160"/>
      <c r="E2" s="160"/>
      <c r="F2" s="160"/>
      <c r="G2" s="160"/>
      <c r="H2" s="160"/>
      <c r="I2" s="161"/>
    </row>
    <row r="3" spans="1:9" ht="21.75" customHeight="1" thickBot="1" x14ac:dyDescent="0.4">
      <c r="A3" s="162" t="s">
        <v>0</v>
      </c>
      <c r="B3" s="163"/>
      <c r="C3" s="163"/>
      <c r="D3" s="163"/>
      <c r="E3" s="163"/>
      <c r="F3" s="163"/>
      <c r="G3" s="163"/>
      <c r="H3" s="163"/>
      <c r="I3" s="164"/>
    </row>
    <row r="4" spans="1:9" s="12" customFormat="1" ht="16" customHeight="1" x14ac:dyDescent="0.35">
      <c r="A4" s="69" t="s">
        <v>1</v>
      </c>
      <c r="B4" s="165" t="s">
        <v>98</v>
      </c>
      <c r="C4" s="166"/>
      <c r="D4" s="166"/>
      <c r="E4" s="166"/>
      <c r="F4" s="166"/>
      <c r="G4" s="166"/>
      <c r="H4" s="166"/>
      <c r="I4" s="167"/>
    </row>
    <row r="5" spans="1:9" s="12" customFormat="1" ht="16" customHeight="1" x14ac:dyDescent="0.35">
      <c r="A5" s="70" t="s">
        <v>2</v>
      </c>
      <c r="B5" s="168" t="s">
        <v>144</v>
      </c>
      <c r="C5" s="170"/>
      <c r="D5" s="170"/>
      <c r="E5" s="170"/>
      <c r="F5" s="170"/>
      <c r="G5" s="170"/>
      <c r="H5" s="170"/>
      <c r="I5" s="171"/>
    </row>
    <row r="6" spans="1:9" s="12" customFormat="1" ht="16" customHeight="1" x14ac:dyDescent="0.35">
      <c r="A6" s="70" t="s">
        <v>21</v>
      </c>
      <c r="B6" s="168" t="s">
        <v>146</v>
      </c>
      <c r="C6" s="170"/>
      <c r="D6" s="170"/>
      <c r="E6" s="170"/>
      <c r="F6" s="170"/>
      <c r="G6" s="170"/>
      <c r="H6" s="170"/>
      <c r="I6" s="171"/>
    </row>
    <row r="7" spans="1:9" s="12" customFormat="1" ht="16" customHeight="1" x14ac:dyDescent="0.35">
      <c r="A7" s="71" t="s">
        <v>3</v>
      </c>
      <c r="B7" s="168" t="s">
        <v>99</v>
      </c>
      <c r="C7" s="169"/>
      <c r="D7" s="74" t="s">
        <v>4</v>
      </c>
      <c r="E7" s="168" t="s">
        <v>100</v>
      </c>
      <c r="F7" s="170"/>
      <c r="G7" s="169"/>
      <c r="H7" s="74" t="s">
        <v>30</v>
      </c>
      <c r="I7" s="2" t="s">
        <v>101</v>
      </c>
    </row>
    <row r="8" spans="1:9" s="12" customFormat="1" ht="16" customHeight="1" x14ac:dyDescent="0.35">
      <c r="A8" s="71" t="s">
        <v>5</v>
      </c>
      <c r="B8" s="1" t="s">
        <v>102</v>
      </c>
      <c r="C8" s="72" t="s">
        <v>20</v>
      </c>
      <c r="D8" s="168" t="s">
        <v>103</v>
      </c>
      <c r="E8" s="169"/>
      <c r="F8" s="157" t="s">
        <v>39</v>
      </c>
      <c r="G8" s="158"/>
      <c r="H8" s="172" t="s">
        <v>104</v>
      </c>
      <c r="I8" s="173"/>
    </row>
    <row r="9" spans="1:9" s="12" customFormat="1" ht="16" customHeight="1" thickBot="1" x14ac:dyDescent="0.4">
      <c r="A9" s="71" t="s">
        <v>23</v>
      </c>
      <c r="B9" s="13" t="s">
        <v>105</v>
      </c>
      <c r="C9" s="73" t="s">
        <v>22</v>
      </c>
      <c r="D9" s="14" t="s">
        <v>106</v>
      </c>
      <c r="E9" s="75" t="s">
        <v>32</v>
      </c>
      <c r="F9" s="152"/>
      <c r="G9" s="153"/>
      <c r="H9" s="153"/>
      <c r="I9" s="154"/>
    </row>
    <row r="10" spans="1:9" s="12" customFormat="1" ht="16" customHeight="1" x14ac:dyDescent="0.35">
      <c r="A10" s="70" t="s">
        <v>58</v>
      </c>
      <c r="B10" s="165" t="s">
        <v>143</v>
      </c>
      <c r="C10" s="166"/>
      <c r="D10" s="166"/>
      <c r="E10" s="166"/>
      <c r="F10" s="166"/>
      <c r="G10" s="166"/>
      <c r="H10" s="166"/>
      <c r="I10" s="167"/>
    </row>
    <row r="11" spans="1:9" s="12" customFormat="1" ht="16" customHeight="1" x14ac:dyDescent="0.35">
      <c r="A11" s="71" t="s">
        <v>3</v>
      </c>
      <c r="B11" s="168" t="s">
        <v>141</v>
      </c>
      <c r="C11" s="169"/>
      <c r="D11" s="74" t="s">
        <v>4</v>
      </c>
      <c r="E11" s="168" t="s">
        <v>45</v>
      </c>
      <c r="F11" s="170"/>
      <c r="G11" s="169"/>
      <c r="H11" s="74" t="s">
        <v>30</v>
      </c>
      <c r="I11" s="2" t="s">
        <v>93</v>
      </c>
    </row>
    <row r="12" spans="1:9" s="12" customFormat="1" ht="16" customHeight="1" x14ac:dyDescent="0.35">
      <c r="A12" s="71" t="s">
        <v>5</v>
      </c>
      <c r="B12" s="1" t="s">
        <v>142</v>
      </c>
      <c r="C12" s="72" t="s">
        <v>20</v>
      </c>
      <c r="D12" s="168" t="s">
        <v>50</v>
      </c>
      <c r="E12" s="169"/>
      <c r="F12" s="157" t="s">
        <v>39</v>
      </c>
      <c r="G12" s="158"/>
      <c r="H12" s="172">
        <v>114898877119</v>
      </c>
      <c r="I12" s="173"/>
    </row>
    <row r="13" spans="1:9" s="12" customFormat="1" ht="16" customHeight="1" thickBot="1" x14ac:dyDescent="0.4">
      <c r="A13" s="71" t="s">
        <v>23</v>
      </c>
      <c r="B13" s="13" t="s">
        <v>56</v>
      </c>
      <c r="C13" s="73" t="s">
        <v>22</v>
      </c>
      <c r="D13" s="14" t="s">
        <v>59</v>
      </c>
      <c r="E13" s="75" t="s">
        <v>32</v>
      </c>
      <c r="F13" s="152"/>
      <c r="G13" s="153"/>
      <c r="H13" s="153"/>
      <c r="I13" s="154"/>
    </row>
    <row r="14" spans="1:9" s="12" customFormat="1" ht="16" customHeight="1" thickBot="1" x14ac:dyDescent="0.4">
      <c r="A14" s="155" t="s">
        <v>31</v>
      </c>
      <c r="B14" s="156"/>
      <c r="C14" s="68" t="s">
        <v>139</v>
      </c>
      <c r="D14" s="15"/>
      <c r="E14" s="15"/>
      <c r="F14" s="125" t="s">
        <v>17</v>
      </c>
      <c r="G14" s="16" t="s">
        <v>140</v>
      </c>
      <c r="H14" s="15"/>
      <c r="I14" s="17"/>
    </row>
    <row r="15" spans="1:9" ht="16" customHeight="1" thickBot="1" x14ac:dyDescent="0.3">
      <c r="A15" s="174"/>
      <c r="B15" s="175"/>
      <c r="C15" s="176"/>
      <c r="D15" s="176"/>
      <c r="E15" s="176"/>
      <c r="F15" s="175"/>
      <c r="G15" s="176"/>
      <c r="H15" s="176"/>
      <c r="I15" s="177"/>
    </row>
    <row r="16" spans="1:9" ht="16" customHeight="1" x14ac:dyDescent="0.35">
      <c r="A16" s="71" t="s">
        <v>6</v>
      </c>
      <c r="B16" s="126">
        <v>33745</v>
      </c>
      <c r="C16" s="206" t="s">
        <v>7</v>
      </c>
      <c r="D16" s="207"/>
      <c r="E16" s="208" t="s">
        <v>107</v>
      </c>
      <c r="F16" s="209"/>
      <c r="G16" s="210"/>
      <c r="H16" s="83" t="s">
        <v>30</v>
      </c>
      <c r="I16" s="46" t="s">
        <v>101</v>
      </c>
    </row>
    <row r="17" spans="1:9" ht="16" customHeight="1" x14ac:dyDescent="0.35">
      <c r="A17" s="82" t="s">
        <v>8</v>
      </c>
      <c r="B17" s="211">
        <v>118101192.8</v>
      </c>
      <c r="C17" s="212"/>
      <c r="D17" s="213" t="s">
        <v>108</v>
      </c>
      <c r="E17" s="214"/>
      <c r="F17" s="214"/>
      <c r="G17" s="215"/>
      <c r="H17" s="216" t="s">
        <v>157</v>
      </c>
      <c r="I17" s="217"/>
    </row>
    <row r="18" spans="1:9" ht="16" customHeight="1" x14ac:dyDescent="0.35">
      <c r="A18" s="194" t="s">
        <v>9</v>
      </c>
      <c r="B18" s="195"/>
      <c r="C18" s="195"/>
      <c r="D18" s="195"/>
      <c r="E18" s="195"/>
      <c r="F18" s="195"/>
      <c r="G18" s="218"/>
      <c r="H18" s="204" t="s">
        <v>33</v>
      </c>
      <c r="I18" s="205"/>
    </row>
    <row r="19" spans="1:9" ht="16" customHeight="1" x14ac:dyDescent="0.35">
      <c r="A19" s="180" t="s">
        <v>109</v>
      </c>
      <c r="B19" s="170"/>
      <c r="C19" s="170"/>
      <c r="D19" s="170"/>
      <c r="E19" s="170"/>
      <c r="F19" s="170"/>
      <c r="G19" s="170"/>
      <c r="H19" s="178">
        <v>0.99990000000000001</v>
      </c>
      <c r="I19" s="179"/>
    </row>
    <row r="20" spans="1:9" ht="16" customHeight="1" x14ac:dyDescent="0.35">
      <c r="A20" s="180" t="s">
        <v>46</v>
      </c>
      <c r="B20" s="170"/>
      <c r="C20" s="170"/>
      <c r="D20" s="170"/>
      <c r="E20" s="170"/>
      <c r="F20" s="170"/>
      <c r="G20" s="170"/>
      <c r="H20" s="178">
        <v>1E-4</v>
      </c>
      <c r="I20" s="179"/>
    </row>
    <row r="21" spans="1:9" s="12" customFormat="1" ht="16" customHeight="1" thickBot="1" x14ac:dyDescent="0.4">
      <c r="A21" s="201"/>
      <c r="B21" s="202"/>
      <c r="C21" s="202"/>
      <c r="D21" s="202"/>
      <c r="E21" s="202"/>
      <c r="F21" s="202"/>
      <c r="G21" s="203"/>
      <c r="H21" s="199"/>
      <c r="I21" s="200"/>
    </row>
    <row r="22" spans="1:9" s="12" customFormat="1" ht="16" customHeight="1" thickBot="1" x14ac:dyDescent="0.4">
      <c r="A22" s="76"/>
      <c r="B22" s="77"/>
      <c r="C22" s="77"/>
      <c r="D22" s="77"/>
      <c r="E22" s="77"/>
      <c r="F22" s="77"/>
      <c r="G22" s="77"/>
      <c r="H22" s="77"/>
      <c r="I22" s="78"/>
    </row>
    <row r="23" spans="1:9" ht="22.5" customHeight="1" thickBot="1" x14ac:dyDescent="0.4">
      <c r="A23" s="162" t="s">
        <v>94</v>
      </c>
      <c r="B23" s="197"/>
      <c r="C23" s="197"/>
      <c r="D23" s="197"/>
      <c r="E23" s="197"/>
      <c r="F23" s="197"/>
      <c r="G23" s="197"/>
      <c r="H23" s="197"/>
      <c r="I23" s="198"/>
    </row>
    <row r="24" spans="1:9" s="18" customFormat="1" ht="16" customHeight="1" x14ac:dyDescent="0.35">
      <c r="A24" s="5" t="s">
        <v>11</v>
      </c>
      <c r="B24" s="6"/>
      <c r="C24" s="6" t="s">
        <v>12</v>
      </c>
      <c r="D24" s="6"/>
      <c r="E24" s="6" t="s">
        <v>47</v>
      </c>
      <c r="F24" s="6"/>
      <c r="G24" s="6" t="s">
        <v>48</v>
      </c>
      <c r="H24" s="6"/>
      <c r="I24" s="3"/>
    </row>
    <row r="25" spans="1:9" s="18" customFormat="1" ht="16" customHeight="1" x14ac:dyDescent="0.35">
      <c r="A25" s="5"/>
      <c r="B25" s="6"/>
      <c r="C25" s="6"/>
      <c r="D25" s="6"/>
      <c r="E25" s="6"/>
      <c r="F25" s="6"/>
      <c r="G25" s="6"/>
      <c r="H25" s="6"/>
      <c r="I25" s="3"/>
    </row>
    <row r="26" spans="1:9" ht="16" customHeight="1" x14ac:dyDescent="0.35">
      <c r="A26" s="194" t="s">
        <v>110</v>
      </c>
      <c r="B26" s="195"/>
      <c r="C26" s="195"/>
      <c r="D26" s="195"/>
      <c r="E26" s="196"/>
      <c r="F26" s="182"/>
      <c r="G26" s="182"/>
      <c r="H26" s="182"/>
      <c r="I26" s="183"/>
    </row>
    <row r="27" spans="1:9" s="47" customFormat="1" ht="16" customHeight="1" x14ac:dyDescent="0.3">
      <c r="A27" s="184" t="s">
        <v>111</v>
      </c>
      <c r="B27" s="185"/>
      <c r="C27" s="185"/>
      <c r="D27" s="186"/>
      <c r="E27" s="186"/>
      <c r="F27" s="186"/>
      <c r="G27" s="186"/>
      <c r="H27" s="186"/>
      <c r="I27" s="187"/>
    </row>
    <row r="28" spans="1:9" s="47" customFormat="1" ht="16" customHeight="1" x14ac:dyDescent="0.3">
      <c r="A28" s="191" t="s">
        <v>112</v>
      </c>
      <c r="B28" s="192"/>
      <c r="C28" s="192"/>
      <c r="D28" s="192"/>
      <c r="E28" s="192"/>
      <c r="F28" s="192"/>
      <c r="G28" s="192"/>
      <c r="H28" s="192"/>
      <c r="I28" s="193"/>
    </row>
    <row r="29" spans="1:9" ht="16" customHeight="1" x14ac:dyDescent="0.25">
      <c r="A29" s="189"/>
      <c r="B29" s="190"/>
      <c r="C29" s="190"/>
      <c r="D29" s="182"/>
      <c r="E29" s="182"/>
      <c r="F29" s="182"/>
      <c r="G29" s="182"/>
      <c r="H29" s="182"/>
      <c r="I29" s="183"/>
    </row>
    <row r="30" spans="1:9" ht="16" customHeight="1" x14ac:dyDescent="0.35">
      <c r="A30" s="221" t="s">
        <v>113</v>
      </c>
      <c r="B30" s="195"/>
      <c r="C30" s="195"/>
      <c r="D30" s="195"/>
      <c r="E30" s="218"/>
      <c r="F30" s="84"/>
      <c r="G30" s="84"/>
      <c r="H30" s="84"/>
      <c r="I30" s="85"/>
    </row>
    <row r="31" spans="1:9" ht="16" customHeight="1" x14ac:dyDescent="0.25">
      <c r="A31" s="181"/>
      <c r="B31" s="182"/>
      <c r="C31" s="182"/>
      <c r="D31" s="182"/>
      <c r="E31" s="182"/>
      <c r="F31" s="182"/>
      <c r="G31" s="182"/>
      <c r="H31" s="182"/>
      <c r="I31" s="183"/>
    </row>
    <row r="32" spans="1:9" ht="16" customHeight="1" x14ac:dyDescent="0.3">
      <c r="A32" s="184" t="s">
        <v>111</v>
      </c>
      <c r="B32" s="185"/>
      <c r="C32" s="185"/>
      <c r="D32" s="186"/>
      <c r="E32" s="186"/>
      <c r="F32" s="186"/>
      <c r="G32" s="186"/>
      <c r="H32" s="186"/>
      <c r="I32" s="187"/>
    </row>
    <row r="33" spans="1:9" ht="16" customHeight="1" x14ac:dyDescent="0.3">
      <c r="A33" s="50" t="s">
        <v>114</v>
      </c>
      <c r="B33" s="51"/>
      <c r="C33" s="51"/>
      <c r="D33" s="48"/>
      <c r="E33" s="48"/>
      <c r="F33" s="48"/>
      <c r="G33" s="48"/>
      <c r="H33" s="48"/>
      <c r="I33" s="49"/>
    </row>
    <row r="34" spans="1:9" ht="16" customHeight="1" x14ac:dyDescent="0.3">
      <c r="A34" s="50" t="s">
        <v>115</v>
      </c>
      <c r="B34" s="51"/>
      <c r="C34" s="51"/>
      <c r="D34" s="48"/>
      <c r="E34" s="48"/>
      <c r="F34" s="48"/>
      <c r="G34" s="48"/>
      <c r="H34" s="48"/>
      <c r="I34" s="49"/>
    </row>
    <row r="35" spans="1:9" ht="16" customHeight="1" x14ac:dyDescent="0.3">
      <c r="A35" s="50" t="s">
        <v>116</v>
      </c>
      <c r="B35" s="51"/>
      <c r="C35" s="51"/>
      <c r="D35" s="48"/>
      <c r="E35" s="48"/>
      <c r="F35" s="48"/>
      <c r="G35" s="48"/>
      <c r="H35" s="48"/>
      <c r="I35" s="49"/>
    </row>
    <row r="36" spans="1:9" ht="16" customHeight="1" x14ac:dyDescent="0.3">
      <c r="A36" s="50" t="s">
        <v>117</v>
      </c>
      <c r="B36" s="51"/>
      <c r="C36" s="51"/>
      <c r="D36" s="48"/>
      <c r="E36" s="48"/>
      <c r="F36" s="48"/>
      <c r="G36" s="48"/>
      <c r="H36" s="48"/>
      <c r="I36" s="49"/>
    </row>
    <row r="37" spans="1:9" ht="16" customHeight="1" x14ac:dyDescent="0.3">
      <c r="A37" s="50" t="s">
        <v>118</v>
      </c>
      <c r="B37" s="51"/>
      <c r="C37" s="51"/>
      <c r="D37" s="48"/>
      <c r="E37" s="48"/>
      <c r="F37" s="48"/>
      <c r="G37" s="48"/>
      <c r="H37" s="48"/>
      <c r="I37" s="49"/>
    </row>
    <row r="38" spans="1:9" ht="16" customHeight="1" x14ac:dyDescent="0.3">
      <c r="A38" s="50" t="s">
        <v>119</v>
      </c>
      <c r="B38" s="51"/>
      <c r="C38" s="51"/>
      <c r="D38" s="48"/>
      <c r="E38" s="48"/>
      <c r="F38" s="48"/>
      <c r="G38" s="48"/>
      <c r="H38" s="48"/>
      <c r="I38" s="49"/>
    </row>
    <row r="39" spans="1:9" ht="16" customHeight="1" x14ac:dyDescent="0.3">
      <c r="A39" s="188" t="s">
        <v>120</v>
      </c>
      <c r="B39" s="186"/>
      <c r="C39" s="186"/>
      <c r="D39" s="186"/>
      <c r="E39" s="186"/>
      <c r="F39" s="186"/>
      <c r="G39" s="186"/>
      <c r="H39" s="186"/>
      <c r="I39" s="187"/>
    </row>
    <row r="40" spans="1:9" ht="16" customHeight="1" x14ac:dyDescent="0.3">
      <c r="A40" s="188" t="s">
        <v>121</v>
      </c>
      <c r="B40" s="186"/>
      <c r="C40" s="186"/>
      <c r="D40" s="186"/>
      <c r="E40" s="186"/>
      <c r="F40" s="186"/>
      <c r="G40" s="186"/>
      <c r="H40" s="186"/>
      <c r="I40" s="187"/>
    </row>
    <row r="41" spans="1:9" ht="16" customHeight="1" x14ac:dyDescent="0.3">
      <c r="A41" s="188" t="s">
        <v>122</v>
      </c>
      <c r="B41" s="186"/>
      <c r="C41" s="186"/>
      <c r="D41" s="186"/>
      <c r="E41" s="186"/>
      <c r="F41" s="186"/>
      <c r="G41" s="186"/>
      <c r="H41" s="186"/>
      <c r="I41" s="187"/>
    </row>
    <row r="42" spans="1:9" ht="16" customHeight="1" x14ac:dyDescent="0.25">
      <c r="A42" s="181"/>
      <c r="B42" s="182"/>
      <c r="C42" s="182"/>
      <c r="D42" s="182"/>
      <c r="E42" s="182"/>
      <c r="F42" s="182"/>
      <c r="G42" s="182"/>
      <c r="H42" s="182"/>
      <c r="I42" s="183"/>
    </row>
    <row r="43" spans="1:9" s="12" customFormat="1" ht="16" customHeight="1" x14ac:dyDescent="0.35">
      <c r="A43" s="194" t="s">
        <v>13</v>
      </c>
      <c r="B43" s="195"/>
      <c r="C43" s="218"/>
      <c r="D43" s="168" t="s">
        <v>144</v>
      </c>
      <c r="E43" s="170"/>
      <c r="F43" s="170"/>
      <c r="G43" s="170"/>
      <c r="H43" s="170"/>
      <c r="I43" s="171"/>
    </row>
    <row r="44" spans="1:9" s="12" customFormat="1" ht="16" customHeight="1" x14ac:dyDescent="0.35">
      <c r="A44" s="194" t="s">
        <v>14</v>
      </c>
      <c r="B44" s="195"/>
      <c r="C44" s="218"/>
      <c r="D44" s="168" t="s">
        <v>49</v>
      </c>
      <c r="E44" s="170"/>
      <c r="F44" s="170"/>
      <c r="G44" s="170"/>
      <c r="H44" s="170"/>
      <c r="I44" s="171"/>
    </row>
    <row r="45" spans="1:9" s="12" customFormat="1" ht="16" customHeight="1" thickBot="1" x14ac:dyDescent="0.4">
      <c r="A45" s="234" t="s">
        <v>24</v>
      </c>
      <c r="B45" s="235"/>
      <c r="C45" s="236"/>
      <c r="D45" s="245">
        <v>395</v>
      </c>
      <c r="E45" s="246"/>
      <c r="F45" s="246"/>
      <c r="G45" s="246"/>
      <c r="H45" s="246"/>
      <c r="I45" s="247"/>
    </row>
    <row r="46" spans="1:9" s="12" customFormat="1" ht="16" customHeight="1" thickBot="1" x14ac:dyDescent="0.4">
      <c r="A46" s="238"/>
      <c r="B46" s="239"/>
      <c r="C46" s="239"/>
      <c r="D46" s="240"/>
      <c r="E46" s="240"/>
      <c r="F46" s="240"/>
      <c r="G46" s="240"/>
      <c r="H46" s="240"/>
      <c r="I46" s="241"/>
    </row>
    <row r="47" spans="1:9" s="19" customFormat="1" ht="21.75" customHeight="1" thickBot="1" x14ac:dyDescent="0.4">
      <c r="A47" s="25" t="s">
        <v>41</v>
      </c>
      <c r="B47" s="26"/>
      <c r="C47" s="26"/>
      <c r="D47" s="26"/>
      <c r="E47" s="26"/>
      <c r="F47" s="26"/>
      <c r="G47" s="26"/>
      <c r="H47" s="26"/>
      <c r="I47" s="27"/>
    </row>
    <row r="48" spans="1:9" s="12" customFormat="1" ht="16" customHeight="1" x14ac:dyDescent="0.35">
      <c r="A48" s="230" t="s">
        <v>15</v>
      </c>
      <c r="B48" s="231"/>
      <c r="C48" s="231"/>
      <c r="D48" s="232" t="s">
        <v>34</v>
      </c>
      <c r="E48" s="233"/>
      <c r="F48" s="87" t="s">
        <v>10</v>
      </c>
      <c r="G48" s="88" t="s">
        <v>16</v>
      </c>
      <c r="H48" s="86" t="s">
        <v>35</v>
      </c>
      <c r="I48" s="89" t="s">
        <v>36</v>
      </c>
    </row>
    <row r="49" spans="1:9" s="24" customFormat="1" ht="16" customHeight="1" x14ac:dyDescent="0.3">
      <c r="A49" s="228" t="s">
        <v>60</v>
      </c>
      <c r="B49" s="229"/>
      <c r="C49" s="223"/>
      <c r="D49" s="237" t="s">
        <v>66</v>
      </c>
      <c r="E49" s="223"/>
      <c r="F49" s="122"/>
      <c r="G49" s="120" t="s">
        <v>67</v>
      </c>
      <c r="H49" s="123" t="s">
        <v>68</v>
      </c>
      <c r="I49" s="121" t="s">
        <v>87</v>
      </c>
    </row>
    <row r="50" spans="1:9" s="24" customFormat="1" ht="16" customHeight="1" x14ac:dyDescent="0.3">
      <c r="A50" s="228" t="s">
        <v>61</v>
      </c>
      <c r="B50" s="229"/>
      <c r="C50" s="223"/>
      <c r="D50" s="237" t="s">
        <v>69</v>
      </c>
      <c r="E50" s="223"/>
      <c r="F50" s="122"/>
      <c r="G50" s="120" t="s">
        <v>70</v>
      </c>
      <c r="H50" s="123" t="s">
        <v>71</v>
      </c>
      <c r="I50" s="121" t="s">
        <v>88</v>
      </c>
    </row>
    <row r="51" spans="1:9" s="24" customFormat="1" ht="16" customHeight="1" x14ac:dyDescent="0.3">
      <c r="A51" s="228" t="s">
        <v>62</v>
      </c>
      <c r="B51" s="229"/>
      <c r="C51" s="223"/>
      <c r="D51" s="237" t="s">
        <v>72</v>
      </c>
      <c r="E51" s="223"/>
      <c r="F51" s="122"/>
      <c r="G51" s="120" t="s">
        <v>73</v>
      </c>
      <c r="H51" s="123" t="s">
        <v>74</v>
      </c>
      <c r="I51" s="121" t="s">
        <v>89</v>
      </c>
    </row>
    <row r="52" spans="1:9" s="24" customFormat="1" ht="16" customHeight="1" x14ac:dyDescent="0.3">
      <c r="A52" s="228" t="s">
        <v>63</v>
      </c>
      <c r="B52" s="229"/>
      <c r="C52" s="223"/>
      <c r="D52" s="237" t="s">
        <v>75</v>
      </c>
      <c r="E52" s="223"/>
      <c r="F52" s="122"/>
      <c r="G52" s="120" t="s">
        <v>76</v>
      </c>
      <c r="H52" s="123" t="s">
        <v>77</v>
      </c>
      <c r="I52" s="121" t="s">
        <v>90</v>
      </c>
    </row>
    <row r="53" spans="1:9" s="24" customFormat="1" ht="16" customHeight="1" x14ac:dyDescent="0.3">
      <c r="A53" s="228" t="s">
        <v>64</v>
      </c>
      <c r="B53" s="229"/>
      <c r="C53" s="223"/>
      <c r="D53" s="237" t="s">
        <v>78</v>
      </c>
      <c r="E53" s="223"/>
      <c r="F53" s="122"/>
      <c r="G53" s="120" t="s">
        <v>79</v>
      </c>
      <c r="H53" s="123" t="s">
        <v>80</v>
      </c>
      <c r="I53" s="121" t="s">
        <v>88</v>
      </c>
    </row>
    <row r="54" spans="1:9" s="24" customFormat="1" ht="16" customHeight="1" x14ac:dyDescent="0.3">
      <c r="A54" s="228" t="s">
        <v>137</v>
      </c>
      <c r="B54" s="229"/>
      <c r="C54" s="229"/>
      <c r="D54" s="237" t="s">
        <v>81</v>
      </c>
      <c r="E54" s="223"/>
      <c r="F54" s="119"/>
      <c r="G54" s="120" t="s">
        <v>82</v>
      </c>
      <c r="H54" s="120" t="s">
        <v>83</v>
      </c>
      <c r="I54" s="121" t="s">
        <v>91</v>
      </c>
    </row>
    <row r="55" spans="1:9" s="24" customFormat="1" ht="16" customHeight="1" thickBot="1" x14ac:dyDescent="0.35">
      <c r="A55" s="228" t="s">
        <v>65</v>
      </c>
      <c r="B55" s="229"/>
      <c r="C55" s="229"/>
      <c r="D55" s="237" t="s">
        <v>84</v>
      </c>
      <c r="E55" s="223"/>
      <c r="F55" s="119"/>
      <c r="G55" s="120" t="s">
        <v>85</v>
      </c>
      <c r="H55" s="120" t="s">
        <v>86</v>
      </c>
      <c r="I55" s="121" t="s">
        <v>92</v>
      </c>
    </row>
    <row r="56" spans="1:9" s="19" customFormat="1" ht="21.75" customHeight="1" thickBot="1" x14ac:dyDescent="0.4">
      <c r="A56" s="25" t="s">
        <v>133</v>
      </c>
      <c r="B56" s="26"/>
      <c r="C56" s="26"/>
      <c r="D56" s="26"/>
      <c r="E56" s="26"/>
      <c r="F56" s="26"/>
      <c r="G56" s="26"/>
      <c r="H56" s="26"/>
      <c r="I56" s="27"/>
    </row>
    <row r="57" spans="1:9" s="12" customFormat="1" ht="16" customHeight="1" x14ac:dyDescent="0.35">
      <c r="A57" s="230" t="s">
        <v>29</v>
      </c>
      <c r="B57" s="248"/>
      <c r="C57" s="249"/>
      <c r="D57" s="232" t="s">
        <v>34</v>
      </c>
      <c r="E57" s="233"/>
      <c r="F57" s="87" t="s">
        <v>10</v>
      </c>
      <c r="G57" s="86" t="s">
        <v>19</v>
      </c>
      <c r="H57" s="86" t="s">
        <v>35</v>
      </c>
      <c r="I57" s="89" t="s">
        <v>36</v>
      </c>
    </row>
    <row r="58" spans="1:9" s="24" customFormat="1" ht="16" customHeight="1" x14ac:dyDescent="0.3">
      <c r="A58" s="116" t="s">
        <v>131</v>
      </c>
      <c r="B58" s="117"/>
      <c r="C58" s="117"/>
      <c r="D58" s="110" t="s">
        <v>156</v>
      </c>
      <c r="E58" s="118"/>
      <c r="F58" s="119"/>
      <c r="G58" s="120" t="s">
        <v>153</v>
      </c>
      <c r="H58" s="120" t="s">
        <v>155</v>
      </c>
      <c r="I58" s="121" t="s">
        <v>135</v>
      </c>
    </row>
    <row r="59" spans="1:9" s="24" customFormat="1" ht="16" customHeight="1" x14ac:dyDescent="0.3">
      <c r="A59" s="228" t="s">
        <v>132</v>
      </c>
      <c r="B59" s="229"/>
      <c r="C59" s="229"/>
      <c r="D59" s="222" t="s">
        <v>149</v>
      </c>
      <c r="E59" s="223"/>
      <c r="F59" s="119"/>
      <c r="G59" s="120" t="s">
        <v>148</v>
      </c>
      <c r="H59" s="120" t="s">
        <v>147</v>
      </c>
      <c r="I59" s="121" t="s">
        <v>154</v>
      </c>
    </row>
    <row r="60" spans="1:9" s="24" customFormat="1" ht="16" customHeight="1" x14ac:dyDescent="0.3">
      <c r="A60" s="228" t="s">
        <v>136</v>
      </c>
      <c r="B60" s="229"/>
      <c r="C60" s="229"/>
      <c r="D60" s="222" t="s">
        <v>151</v>
      </c>
      <c r="E60" s="223"/>
      <c r="F60" s="119"/>
      <c r="G60" s="120" t="s">
        <v>152</v>
      </c>
      <c r="H60" s="120" t="s">
        <v>150</v>
      </c>
      <c r="I60" s="121" t="s">
        <v>87</v>
      </c>
    </row>
    <row r="61" spans="1:9" s="24" customFormat="1" ht="16" customHeight="1" thickBot="1" x14ac:dyDescent="0.35">
      <c r="A61" s="188"/>
      <c r="B61" s="186"/>
      <c r="C61" s="244"/>
      <c r="D61" s="237"/>
      <c r="E61" s="244"/>
      <c r="F61" s="20"/>
      <c r="G61" s="21"/>
      <c r="H61" s="22"/>
      <c r="I61" s="23"/>
    </row>
    <row r="62" spans="1:9" ht="16" customHeight="1" thickBot="1" x14ac:dyDescent="0.4">
      <c r="A62" s="225"/>
      <c r="B62" s="226"/>
      <c r="C62" s="226"/>
      <c r="D62" s="226"/>
      <c r="E62" s="226"/>
      <c r="F62" s="226"/>
      <c r="G62" s="226"/>
      <c r="H62" s="226"/>
      <c r="I62" s="227"/>
    </row>
    <row r="63" spans="1:9" ht="22.5" customHeight="1" thickBot="1" x14ac:dyDescent="0.4">
      <c r="A63" s="162" t="s">
        <v>95</v>
      </c>
      <c r="B63" s="197"/>
      <c r="C63" s="197"/>
      <c r="D63" s="197"/>
      <c r="E63" s="197"/>
      <c r="F63" s="197"/>
      <c r="G63" s="197"/>
      <c r="H63" s="197"/>
      <c r="I63" s="198"/>
    </row>
    <row r="64" spans="1:9" ht="16" customHeight="1" x14ac:dyDescent="0.35">
      <c r="A64" s="90" t="s">
        <v>44</v>
      </c>
      <c r="B64" s="91"/>
      <c r="C64" s="91"/>
      <c r="D64" s="91"/>
      <c r="E64" s="91"/>
      <c r="F64" s="242" t="s">
        <v>28</v>
      </c>
      <c r="G64" s="250"/>
      <c r="H64" s="242" t="s">
        <v>38</v>
      </c>
      <c r="I64" s="243"/>
    </row>
    <row r="65" spans="1:9" ht="16" customHeight="1" x14ac:dyDescent="0.35">
      <c r="A65" s="109" t="s">
        <v>145</v>
      </c>
      <c r="B65" s="28"/>
      <c r="C65" s="28"/>
      <c r="D65" s="28"/>
      <c r="E65" s="33"/>
      <c r="F65" s="28" t="s">
        <v>123</v>
      </c>
      <c r="G65" s="29"/>
      <c r="H65" s="35" t="s">
        <v>51</v>
      </c>
      <c r="I65" s="30"/>
    </row>
    <row r="66" spans="1:9" ht="16" customHeight="1" x14ac:dyDescent="0.35">
      <c r="A66" s="52"/>
      <c r="B66" s="28"/>
      <c r="C66" s="28"/>
      <c r="D66" s="28"/>
      <c r="E66" s="29"/>
      <c r="F66" s="28"/>
      <c r="G66" s="29"/>
      <c r="H66" s="35"/>
      <c r="I66" s="30"/>
    </row>
    <row r="67" spans="1:9" ht="16" customHeight="1" thickBot="1" x14ac:dyDescent="0.4">
      <c r="A67" s="31"/>
      <c r="B67" s="28"/>
      <c r="C67" s="28"/>
      <c r="D67" s="28"/>
      <c r="E67" s="34"/>
      <c r="F67" s="28"/>
      <c r="G67" s="29"/>
      <c r="H67" s="32"/>
      <c r="I67" s="30"/>
    </row>
    <row r="68" spans="1:9" ht="16" customHeight="1" thickBot="1" x14ac:dyDescent="0.3">
      <c r="A68" s="251"/>
      <c r="B68" s="176"/>
      <c r="C68" s="176"/>
      <c r="D68" s="176"/>
      <c r="E68" s="176"/>
      <c r="F68" s="176"/>
      <c r="G68" s="176"/>
      <c r="H68" s="176"/>
      <c r="I68" s="177"/>
    </row>
    <row r="69" spans="1:9" ht="22.5" customHeight="1" thickBot="1" x14ac:dyDescent="0.4">
      <c r="A69" s="162" t="s">
        <v>96</v>
      </c>
      <c r="B69" s="197"/>
      <c r="C69" s="197"/>
      <c r="D69" s="197"/>
      <c r="E69" s="197"/>
      <c r="F69" s="197"/>
      <c r="G69" s="197"/>
      <c r="H69" s="197"/>
      <c r="I69" s="198"/>
    </row>
    <row r="70" spans="1:9" ht="16" customHeight="1" x14ac:dyDescent="0.35">
      <c r="A70" s="62"/>
      <c r="B70" s="63"/>
      <c r="C70" s="63"/>
      <c r="D70" s="224"/>
      <c r="E70" s="224"/>
      <c r="F70" s="224"/>
      <c r="G70" s="224"/>
      <c r="H70" s="224"/>
      <c r="I70" s="64"/>
    </row>
    <row r="71" spans="1:9" ht="16" customHeight="1" x14ac:dyDescent="0.35">
      <c r="A71" s="66" t="s">
        <v>124</v>
      </c>
      <c r="B71" s="54"/>
      <c r="C71" s="54"/>
      <c r="D71" s="54"/>
      <c r="E71" s="54"/>
      <c r="F71" s="65"/>
      <c r="G71" s="65"/>
      <c r="H71" s="65"/>
      <c r="I71" s="55"/>
    </row>
    <row r="72" spans="1:9" ht="16" customHeight="1" x14ac:dyDescent="0.35">
      <c r="A72" s="66" t="s">
        <v>125</v>
      </c>
      <c r="B72" s="54"/>
      <c r="C72" s="54"/>
      <c r="D72" s="54"/>
      <c r="E72" s="54"/>
      <c r="F72" s="220"/>
      <c r="G72" s="220"/>
      <c r="H72" s="220"/>
      <c r="I72" s="55"/>
    </row>
    <row r="73" spans="1:9" ht="16" customHeight="1" x14ac:dyDescent="0.35">
      <c r="A73" s="53"/>
      <c r="B73" s="54"/>
      <c r="C73" s="54"/>
      <c r="D73" s="56"/>
      <c r="E73" s="57"/>
      <c r="F73" s="220"/>
      <c r="G73" s="220"/>
      <c r="H73" s="220"/>
      <c r="I73" s="55"/>
    </row>
    <row r="74" spans="1:9" ht="16" customHeight="1" thickBot="1" x14ac:dyDescent="0.4">
      <c r="A74" s="58"/>
      <c r="B74" s="59"/>
      <c r="C74" s="59"/>
      <c r="D74" s="60"/>
      <c r="E74" s="59"/>
      <c r="F74" s="219"/>
      <c r="G74" s="219"/>
      <c r="H74" s="219"/>
      <c r="I74" s="61"/>
    </row>
    <row r="75" spans="1:9" ht="15.75" customHeight="1" thickBot="1" x14ac:dyDescent="0.4">
      <c r="A75" s="79"/>
      <c r="B75" s="80"/>
      <c r="C75" s="80"/>
      <c r="D75" s="80"/>
      <c r="E75" s="80"/>
      <c r="F75" s="80"/>
      <c r="G75" s="80"/>
      <c r="H75" s="80"/>
      <c r="I75" s="81"/>
    </row>
    <row r="76" spans="1:9" s="19" customFormat="1" ht="21.75" customHeight="1" thickBot="1" x14ac:dyDescent="0.4">
      <c r="A76" s="92" t="s">
        <v>42</v>
      </c>
      <c r="B76" s="93"/>
      <c r="C76" s="93"/>
      <c r="D76" s="93"/>
      <c r="E76" s="93"/>
      <c r="F76" s="93"/>
      <c r="G76" s="93"/>
      <c r="H76" s="93"/>
      <c r="I76" s="94"/>
    </row>
    <row r="77" spans="1:9" ht="16" customHeight="1" x14ac:dyDescent="0.35">
      <c r="A77" s="95" t="s">
        <v>18</v>
      </c>
      <c r="B77" s="96"/>
      <c r="C77" s="95" t="s">
        <v>27</v>
      </c>
      <c r="D77" s="96"/>
      <c r="E77" s="97"/>
      <c r="F77" s="88" t="s">
        <v>19</v>
      </c>
      <c r="G77" s="96"/>
      <c r="H77" s="97"/>
      <c r="I77" s="98" t="s">
        <v>37</v>
      </c>
    </row>
    <row r="78" spans="1:9" ht="16" customHeight="1" x14ac:dyDescent="0.35">
      <c r="A78" s="109" t="s">
        <v>53</v>
      </c>
      <c r="B78" s="2"/>
      <c r="C78" s="109" t="s">
        <v>161</v>
      </c>
      <c r="D78" s="1"/>
      <c r="E78" s="130"/>
      <c r="F78" s="129" t="s">
        <v>160</v>
      </c>
      <c r="G78" s="132"/>
      <c r="H78" s="130"/>
      <c r="I78" s="2" t="s">
        <v>52</v>
      </c>
    </row>
    <row r="79" spans="1:9" ht="16" customHeight="1" x14ac:dyDescent="0.35">
      <c r="A79" s="109" t="s">
        <v>54</v>
      </c>
      <c r="B79" s="2"/>
      <c r="C79" s="109" t="s">
        <v>162</v>
      </c>
      <c r="D79" s="1"/>
      <c r="E79" s="130"/>
      <c r="F79" s="129" t="s">
        <v>163</v>
      </c>
      <c r="G79" s="1"/>
      <c r="H79" s="130"/>
      <c r="I79" s="2" t="s">
        <v>52</v>
      </c>
    </row>
    <row r="80" spans="1:9" ht="16" customHeight="1" x14ac:dyDescent="0.35">
      <c r="A80" s="109" t="s">
        <v>54</v>
      </c>
      <c r="B80" s="2"/>
      <c r="C80" s="109" t="s">
        <v>158</v>
      </c>
      <c r="D80" s="1"/>
      <c r="E80" s="130"/>
      <c r="F80" s="129" t="s">
        <v>159</v>
      </c>
      <c r="G80" s="1"/>
      <c r="H80" s="130"/>
      <c r="I80" s="2" t="s">
        <v>52</v>
      </c>
    </row>
    <row r="81" spans="1:9" ht="16" customHeight="1" thickBot="1" x14ac:dyDescent="0.4">
      <c r="A81" s="109" t="s">
        <v>55</v>
      </c>
      <c r="B81" s="2"/>
      <c r="C81" s="109" t="s">
        <v>165</v>
      </c>
      <c r="D81" s="1"/>
      <c r="E81" s="131"/>
      <c r="F81" s="129" t="s">
        <v>164</v>
      </c>
      <c r="G81" s="1"/>
      <c r="H81" s="131"/>
      <c r="I81" s="2" t="s">
        <v>52</v>
      </c>
    </row>
    <row r="82" spans="1:9" ht="19.5" customHeight="1" thickBot="1" x14ac:dyDescent="0.4">
      <c r="A82" s="225"/>
      <c r="B82" s="226"/>
      <c r="C82" s="226"/>
      <c r="D82" s="226"/>
      <c r="E82" s="226"/>
      <c r="F82" s="226"/>
      <c r="G82" s="226"/>
      <c r="H82" s="226"/>
      <c r="I82" s="227"/>
    </row>
    <row r="83" spans="1:9" s="43" customFormat="1" ht="21.75" hidden="1" customHeight="1" thickBot="1" x14ac:dyDescent="0.4">
      <c r="A83" s="92" t="s">
        <v>128</v>
      </c>
      <c r="B83" s="93"/>
      <c r="C83" s="93"/>
      <c r="D83" s="93"/>
      <c r="E83" s="93"/>
      <c r="F83" s="93"/>
      <c r="G83" s="93"/>
      <c r="H83" s="93"/>
      <c r="I83" s="94"/>
    </row>
    <row r="84" spans="1:9" ht="16" hidden="1" customHeight="1" thickBot="1" x14ac:dyDescent="0.4">
      <c r="A84" s="99" t="s">
        <v>25</v>
      </c>
      <c r="B84" s="140" t="s">
        <v>26</v>
      </c>
      <c r="C84" s="141"/>
      <c r="D84" s="100" t="s">
        <v>25</v>
      </c>
      <c r="E84" s="144" t="s">
        <v>26</v>
      </c>
      <c r="F84" s="141"/>
      <c r="G84" s="101"/>
      <c r="H84" s="102"/>
      <c r="I84" s="103"/>
    </row>
    <row r="85" spans="1:9" ht="16" hidden="1" customHeight="1" x14ac:dyDescent="0.35">
      <c r="A85" s="10">
        <v>40909</v>
      </c>
      <c r="B85" s="111">
        <v>24225233.950000007</v>
      </c>
      <c r="C85" s="112"/>
      <c r="D85" s="11">
        <v>41091</v>
      </c>
      <c r="E85" s="111">
        <v>27028660.860000093</v>
      </c>
      <c r="F85" s="112"/>
      <c r="G85" s="4"/>
      <c r="H85" s="102"/>
      <c r="I85" s="103"/>
    </row>
    <row r="86" spans="1:9" ht="16" hidden="1" customHeight="1" x14ac:dyDescent="0.35">
      <c r="A86" s="11">
        <v>40940</v>
      </c>
      <c r="B86" s="113">
        <v>22587053.339999989</v>
      </c>
      <c r="C86" s="114"/>
      <c r="D86" s="10">
        <v>41122</v>
      </c>
      <c r="E86" s="113">
        <v>48217476.239999942</v>
      </c>
      <c r="F86" s="114"/>
      <c r="G86" s="4"/>
      <c r="H86" s="102"/>
      <c r="I86" s="103"/>
    </row>
    <row r="87" spans="1:9" ht="16" hidden="1" customHeight="1" x14ac:dyDescent="0.35">
      <c r="A87" s="10">
        <v>40969</v>
      </c>
      <c r="B87" s="113">
        <v>60099918.979999974</v>
      </c>
      <c r="C87" s="114"/>
      <c r="D87" s="11">
        <v>41153</v>
      </c>
      <c r="E87" s="113">
        <v>13118669.340000151</v>
      </c>
      <c r="F87" s="114"/>
      <c r="G87" s="4"/>
      <c r="H87" s="102"/>
      <c r="I87" s="103"/>
    </row>
    <row r="88" spans="1:9" ht="16" hidden="1" customHeight="1" x14ac:dyDescent="0.35">
      <c r="A88" s="11">
        <v>41000</v>
      </c>
      <c r="B88" s="113">
        <v>35854260.180000074</v>
      </c>
      <c r="C88" s="114"/>
      <c r="D88" s="11">
        <v>41183</v>
      </c>
      <c r="E88" s="113">
        <v>37416035.059999734</v>
      </c>
      <c r="F88" s="114"/>
      <c r="G88" s="4"/>
      <c r="H88" s="102"/>
      <c r="I88" s="103"/>
    </row>
    <row r="89" spans="1:9" ht="16" hidden="1" customHeight="1" x14ac:dyDescent="0.35">
      <c r="A89" s="11">
        <v>41030</v>
      </c>
      <c r="B89" s="113">
        <v>54461911.030000016</v>
      </c>
      <c r="C89" s="114"/>
      <c r="D89" s="10">
        <v>41214</v>
      </c>
      <c r="E89" s="113">
        <v>31216546.050000012</v>
      </c>
      <c r="F89" s="114"/>
      <c r="G89" s="4"/>
      <c r="H89" s="102"/>
      <c r="I89" s="103"/>
    </row>
    <row r="90" spans="1:9" ht="16" hidden="1" customHeight="1" x14ac:dyDescent="0.35">
      <c r="A90" s="10">
        <v>41061</v>
      </c>
      <c r="B90" s="113">
        <v>51263461.239999905</v>
      </c>
      <c r="C90" s="114"/>
      <c r="D90" s="11">
        <v>41244</v>
      </c>
      <c r="E90" s="113">
        <v>85530062.170000136</v>
      </c>
      <c r="F90" s="114"/>
      <c r="G90" s="106">
        <v>2012</v>
      </c>
      <c r="H90" s="105">
        <f>+B91</f>
        <v>248491838.71999997</v>
      </c>
      <c r="I90" s="107" t="s">
        <v>126</v>
      </c>
    </row>
    <row r="91" spans="1:9" ht="16" hidden="1" customHeight="1" x14ac:dyDescent="0.35">
      <c r="A91" s="40" t="s">
        <v>97</v>
      </c>
      <c r="B91" s="108">
        <f>SUM(B85:C90)</f>
        <v>248491838.71999997</v>
      </c>
      <c r="C91" s="115"/>
      <c r="D91" s="40" t="s">
        <v>97</v>
      </c>
      <c r="E91" s="108">
        <f>SUM(E85:F90)</f>
        <v>242527449.72000009</v>
      </c>
      <c r="F91" s="105"/>
      <c r="G91" s="106">
        <v>2012</v>
      </c>
      <c r="H91" s="105">
        <f>+E91</f>
        <v>242527449.72000009</v>
      </c>
      <c r="I91" s="107" t="s">
        <v>127</v>
      </c>
    </row>
    <row r="92" spans="1:9" ht="16" hidden="1" thickBot="1" x14ac:dyDescent="0.4">
      <c r="A92" s="36"/>
      <c r="B92" s="37"/>
      <c r="C92" s="38"/>
      <c r="D92" s="39"/>
      <c r="E92" s="37"/>
      <c r="F92" s="38"/>
      <c r="G92" s="67" t="s">
        <v>134</v>
      </c>
      <c r="H92" s="105">
        <f>SUM(H90:H91)</f>
        <v>491019288.44000006</v>
      </c>
      <c r="I92" s="104"/>
    </row>
    <row r="93" spans="1:9" ht="16" hidden="1" customHeight="1" thickBot="1" x14ac:dyDescent="0.4">
      <c r="A93" s="79"/>
      <c r="B93" s="80"/>
      <c r="C93" s="80"/>
      <c r="D93" s="80"/>
      <c r="E93" s="80"/>
      <c r="F93" s="80"/>
      <c r="G93" s="80"/>
      <c r="H93" s="80"/>
      <c r="I93" s="81"/>
    </row>
    <row r="94" spans="1:9" s="43" customFormat="1" ht="21.75" hidden="1" customHeight="1" thickBot="1" x14ac:dyDescent="0.4">
      <c r="A94" s="92" t="s">
        <v>129</v>
      </c>
      <c r="B94" s="93"/>
      <c r="C94" s="93"/>
      <c r="D94" s="93"/>
      <c r="E94" s="93"/>
      <c r="F94" s="93"/>
      <c r="G94" s="93"/>
      <c r="H94" s="93"/>
      <c r="I94" s="94"/>
    </row>
    <row r="95" spans="1:9" ht="16" hidden="1" customHeight="1" thickBot="1" x14ac:dyDescent="0.4">
      <c r="A95" s="99" t="s">
        <v>25</v>
      </c>
      <c r="B95" s="140" t="s">
        <v>26</v>
      </c>
      <c r="C95" s="141"/>
      <c r="D95" s="100" t="s">
        <v>25</v>
      </c>
      <c r="E95" s="144" t="s">
        <v>26</v>
      </c>
      <c r="F95" s="141"/>
      <c r="G95" s="101"/>
      <c r="H95" s="102"/>
      <c r="I95" s="103"/>
    </row>
    <row r="96" spans="1:9" ht="16" hidden="1" customHeight="1" x14ac:dyDescent="0.35">
      <c r="A96" s="10">
        <v>40909</v>
      </c>
      <c r="B96" s="142">
        <f>+[1]Resultado!$D$10</f>
        <v>24225233.950000007</v>
      </c>
      <c r="C96" s="143"/>
      <c r="D96" s="11">
        <v>41091</v>
      </c>
      <c r="E96" s="150"/>
      <c r="F96" s="151"/>
      <c r="G96" s="102"/>
      <c r="H96" s="102"/>
      <c r="I96" s="103"/>
    </row>
    <row r="97" spans="1:10" ht="16" hidden="1" customHeight="1" x14ac:dyDescent="0.35">
      <c r="A97" s="11">
        <v>40940</v>
      </c>
      <c r="B97" s="148">
        <f>-SUM($B$96:B96)+[2]Resultado!$D$10</f>
        <v>22587053.339999985</v>
      </c>
      <c r="C97" s="149"/>
      <c r="D97" s="10">
        <v>41122</v>
      </c>
      <c r="E97" s="138"/>
      <c r="F97" s="139"/>
      <c r="G97" s="102"/>
      <c r="H97" s="102"/>
      <c r="I97" s="103"/>
    </row>
    <row r="98" spans="1:10" ht="16" hidden="1" customHeight="1" x14ac:dyDescent="0.35">
      <c r="A98" s="10">
        <v>40969</v>
      </c>
      <c r="B98" s="148">
        <f>-SUM($B$96:B97)+[3]Resultado!$D$10</f>
        <v>60099918.979999974</v>
      </c>
      <c r="C98" s="149"/>
      <c r="D98" s="11">
        <v>41153</v>
      </c>
      <c r="E98" s="138"/>
      <c r="F98" s="139"/>
      <c r="G98" s="102"/>
      <c r="H98" s="102"/>
      <c r="I98" s="103"/>
    </row>
    <row r="99" spans="1:10" ht="16" hidden="1" customHeight="1" x14ac:dyDescent="0.35">
      <c r="A99" s="11">
        <v>41000</v>
      </c>
      <c r="B99" s="148">
        <f>-SUM($B$96:B98)+[4]Resultado!$D$10</f>
        <v>35854260.180000082</v>
      </c>
      <c r="C99" s="149"/>
      <c r="D99" s="11">
        <v>41183</v>
      </c>
      <c r="E99" s="138"/>
      <c r="F99" s="139"/>
      <c r="G99" s="102"/>
      <c r="H99" s="102"/>
      <c r="I99" s="103"/>
    </row>
    <row r="100" spans="1:10" ht="16" hidden="1" customHeight="1" x14ac:dyDescent="0.35">
      <c r="A100" s="11">
        <v>41030</v>
      </c>
      <c r="B100" s="138"/>
      <c r="C100" s="139"/>
      <c r="D100" s="10">
        <v>41214</v>
      </c>
      <c r="E100" s="138"/>
      <c r="F100" s="139"/>
      <c r="G100" s="102"/>
      <c r="H100" s="102"/>
      <c r="I100" s="103"/>
    </row>
    <row r="101" spans="1:10" ht="16" hidden="1" customHeight="1" x14ac:dyDescent="0.35">
      <c r="A101" s="10">
        <v>41061</v>
      </c>
      <c r="B101" s="138"/>
      <c r="C101" s="139"/>
      <c r="D101" s="11">
        <v>41244</v>
      </c>
      <c r="E101" s="138"/>
      <c r="F101" s="139"/>
      <c r="G101" s="106">
        <v>2012</v>
      </c>
      <c r="H101" s="105">
        <f>+B102</f>
        <v>142766466.45000005</v>
      </c>
      <c r="I101" s="107" t="s">
        <v>126</v>
      </c>
    </row>
    <row r="102" spans="1:10" ht="16" hidden="1" customHeight="1" x14ac:dyDescent="0.35">
      <c r="A102" s="40" t="s">
        <v>97</v>
      </c>
      <c r="B102" s="145">
        <f>SUM(B96:C101)</f>
        <v>142766466.45000005</v>
      </c>
      <c r="C102" s="146"/>
      <c r="D102" s="40" t="s">
        <v>97</v>
      </c>
      <c r="E102" s="145">
        <f>SUM(E96:F101)</f>
        <v>0</v>
      </c>
      <c r="F102" s="147"/>
      <c r="G102" s="106">
        <v>2012</v>
      </c>
      <c r="H102" s="105">
        <f>+E102</f>
        <v>0</v>
      </c>
      <c r="I102" s="107" t="s">
        <v>127</v>
      </c>
    </row>
    <row r="103" spans="1:10" ht="16" hidden="1" customHeight="1" thickBot="1" x14ac:dyDescent="0.4">
      <c r="A103" s="36"/>
      <c r="B103" s="37"/>
      <c r="C103" s="38"/>
      <c r="D103" s="39"/>
      <c r="E103" s="37"/>
      <c r="F103" s="38"/>
      <c r="G103" s="67" t="s">
        <v>130</v>
      </c>
      <c r="H103" s="105">
        <f>SUM(H101:H102)</f>
        <v>142766466.45000005</v>
      </c>
      <c r="I103" s="104"/>
    </row>
    <row r="104" spans="1:10" ht="25.5" customHeight="1" thickBot="1" x14ac:dyDescent="0.45">
      <c r="A104" s="135" t="s">
        <v>40</v>
      </c>
      <c r="B104" s="136"/>
      <c r="C104" s="137"/>
      <c r="D104" s="9" t="s">
        <v>138</v>
      </c>
      <c r="E104" s="42"/>
      <c r="F104" s="8"/>
      <c r="G104" s="8"/>
      <c r="H104" s="124" t="s">
        <v>43</v>
      </c>
      <c r="I104" s="41">
        <f ca="1">TODAY()</f>
        <v>45337</v>
      </c>
      <c r="J104" s="12"/>
    </row>
    <row r="105" spans="1:10" ht="18.75" customHeight="1" x14ac:dyDescent="0.4">
      <c r="A105" s="44"/>
      <c r="B105" s="43"/>
      <c r="C105" s="43"/>
      <c r="D105" s="43"/>
      <c r="E105" s="43"/>
      <c r="F105" s="43"/>
      <c r="G105" s="45"/>
      <c r="H105" s="43"/>
      <c r="I105" s="43"/>
    </row>
    <row r="106" spans="1:10" ht="18.75" customHeight="1" x14ac:dyDescent="0.4">
      <c r="A106" s="44"/>
      <c r="B106" s="43"/>
      <c r="C106" s="43"/>
      <c r="D106" s="43"/>
      <c r="E106" s="43"/>
      <c r="F106" s="43"/>
      <c r="G106" s="45"/>
      <c r="H106" s="43"/>
      <c r="I106" s="43"/>
    </row>
    <row r="107" spans="1:10" ht="18.75" customHeight="1" x14ac:dyDescent="0.4">
      <c r="A107" s="44"/>
      <c r="B107" s="43"/>
      <c r="C107" s="43"/>
      <c r="D107" s="43"/>
      <c r="E107" s="43"/>
      <c r="F107" s="43"/>
      <c r="G107" s="45"/>
      <c r="H107" s="43"/>
      <c r="I107" s="43"/>
    </row>
    <row r="108" spans="1:10" ht="18.75" customHeight="1" x14ac:dyDescent="0.4">
      <c r="A108" s="44"/>
      <c r="B108" s="43"/>
      <c r="C108" s="43"/>
      <c r="D108" s="43"/>
      <c r="E108" s="43"/>
      <c r="F108" s="43"/>
      <c r="G108" s="45"/>
      <c r="H108" s="43"/>
      <c r="I108" s="43"/>
    </row>
    <row r="109" spans="1:10" ht="18.75" customHeight="1" x14ac:dyDescent="0.4">
      <c r="A109" s="44"/>
      <c r="B109" s="43"/>
      <c r="C109" s="43"/>
      <c r="D109" s="43"/>
      <c r="E109" s="43"/>
      <c r="F109" s="43"/>
      <c r="G109" s="45"/>
      <c r="H109" s="43"/>
      <c r="I109" s="43"/>
    </row>
    <row r="110" spans="1:10" ht="18.75" customHeight="1" x14ac:dyDescent="0.4">
      <c r="A110" s="133"/>
      <c r="B110" s="133"/>
      <c r="C110" s="133"/>
      <c r="D110" s="133"/>
      <c r="E110" s="43"/>
      <c r="F110" s="43"/>
      <c r="G110" s="45"/>
      <c r="H110" s="43"/>
      <c r="I110" s="43"/>
    </row>
    <row r="111" spans="1:10" ht="18.75" customHeight="1" x14ac:dyDescent="0.4">
      <c r="A111" s="134"/>
      <c r="B111" s="134"/>
      <c r="C111" s="134"/>
      <c r="D111" s="134"/>
      <c r="E111" s="43"/>
      <c r="F111" s="43"/>
      <c r="G111" s="45"/>
      <c r="H111" s="43"/>
      <c r="I111" s="43"/>
    </row>
    <row r="112" spans="1:10" ht="18.75" customHeight="1" x14ac:dyDescent="0.35">
      <c r="F112" s="43"/>
      <c r="G112" s="133"/>
      <c r="H112" s="133"/>
      <c r="I112" s="43"/>
    </row>
    <row r="113" spans="1:8" x14ac:dyDescent="0.25">
      <c r="G113" s="134"/>
      <c r="H113" s="134"/>
    </row>
    <row r="114" spans="1:8" ht="20" x14ac:dyDescent="0.4">
      <c r="A114" s="7"/>
    </row>
  </sheetData>
  <customSheetViews>
    <customSheetView guid="{F3799E62-23F2-11D6-B139-B770E6C2EA36}" showPageBreaks="1" showGridLines="0" printArea="1" showRuler="0" topLeftCell="E11">
      <selection activeCell="I4" sqref="I4"/>
      <rowBreaks count="1" manualBreakCount="1">
        <brk id="67" max="9" man="1"/>
      </rowBreaks>
      <pageMargins left="0.11811023622047245" right="0.15748031496062992" top="0.47244094488188981" bottom="0.59055118110236227" header="0.51181102362204722" footer="0.51181102362204722"/>
      <printOptions horizontalCentered="1" verticalCentered="1"/>
      <pageSetup paperSize="9" scale="65" orientation="portrait" horizontalDpi="300" verticalDpi="300" r:id="rId1"/>
      <headerFooter alignWithMargins="0"/>
    </customSheetView>
    <customSheetView guid="{086799C0-E22D-11D4-A604-00D009375345}" scale="75" showPageBreaks="1" showGridLines="0" printArea="1" view="pageBreakPreview" showRuler="0" topLeftCell="A118">
      <selection activeCell="F138" sqref="F138"/>
      <rowBreaks count="1" manualBreakCount="1">
        <brk id="66" max="9" man="1"/>
      </rowBreaks>
      <pageMargins left="0.11811023622047245" right="0.15748031496062992" top="0.47244094488188981" bottom="0.59055118110236227" header="0.51181102362204722" footer="0.51181102362204722"/>
      <printOptions horizontalCentered="1" verticalCentered="1"/>
      <pageSetup paperSize="9" scale="65" orientation="portrait" horizontalDpi="300" verticalDpi="300" r:id="rId2"/>
      <headerFooter alignWithMargins="0"/>
    </customSheetView>
    <customSheetView guid="{E42B7E00-C553-11D4-BF66-F55CDDE15559}" scale="75" showGridLines="0" fitToPage="1" showRuler="0" topLeftCell="G127">
      <selection activeCell="H142" sqref="H142"/>
      <pageMargins left="0.11811023622047245" right="0.15748031496062992" top="0.47244094488188981" bottom="0.59055118110236227" header="0.51181102362204722" footer="0.51181102362204722"/>
      <printOptions horizontalCentered="1" verticalCentered="1"/>
      <pageSetup paperSize="9" scale="35" orientation="portrait" horizontalDpi="300" verticalDpi="300" r:id="rId3"/>
      <headerFooter alignWithMargins="0"/>
    </customSheetView>
    <customSheetView guid="{634652C0-2CEE-11D6-947E-0007951EBCF2}" showPageBreaks="1" showGridLines="0" printArea="1" showRuler="0" topLeftCell="E124">
      <selection activeCell="I116" sqref="I116"/>
      <rowBreaks count="1" manualBreakCount="1">
        <brk id="67" max="9" man="1"/>
      </rowBreaks>
      <pageMargins left="0.11811023622047245" right="0.15748031496062992" top="0.47244094488188981" bottom="0.59055118110236227" header="0.51181102362204722" footer="0.51181102362204722"/>
      <printOptions horizontalCentered="1" verticalCentered="1"/>
      <pageSetup paperSize="9" scale="65" orientation="portrait" horizontalDpi="300" verticalDpi="300" r:id="rId4"/>
      <headerFooter alignWithMargins="0"/>
    </customSheetView>
  </customSheetViews>
  <mergeCells count="112">
    <mergeCell ref="A82:I82"/>
    <mergeCell ref="F72:H72"/>
    <mergeCell ref="A50:C50"/>
    <mergeCell ref="A48:C48"/>
    <mergeCell ref="D48:E48"/>
    <mergeCell ref="A45:C45"/>
    <mergeCell ref="D43:I43"/>
    <mergeCell ref="A49:C49"/>
    <mergeCell ref="D49:E49"/>
    <mergeCell ref="D50:E50"/>
    <mergeCell ref="A46:I46"/>
    <mergeCell ref="D44:I44"/>
    <mergeCell ref="A69:I69"/>
    <mergeCell ref="A60:C60"/>
    <mergeCell ref="A63:I63"/>
    <mergeCell ref="H64:I64"/>
    <mergeCell ref="A61:C61"/>
    <mergeCell ref="D61:E61"/>
    <mergeCell ref="D45:I45"/>
    <mergeCell ref="A51:C51"/>
    <mergeCell ref="A57:C57"/>
    <mergeCell ref="F64:G64"/>
    <mergeCell ref="A68:I68"/>
    <mergeCell ref="D52:E52"/>
    <mergeCell ref="F74:H74"/>
    <mergeCell ref="F73:H73"/>
    <mergeCell ref="A30:E30"/>
    <mergeCell ref="A31:I31"/>
    <mergeCell ref="A40:I40"/>
    <mergeCell ref="D59:E59"/>
    <mergeCell ref="D60:E60"/>
    <mergeCell ref="D70:E70"/>
    <mergeCell ref="F70:H70"/>
    <mergeCell ref="A52:C52"/>
    <mergeCell ref="D54:E54"/>
    <mergeCell ref="A53:C53"/>
    <mergeCell ref="A44:C44"/>
    <mergeCell ref="D51:E51"/>
    <mergeCell ref="D55:E55"/>
    <mergeCell ref="A54:C54"/>
    <mergeCell ref="A55:C55"/>
    <mergeCell ref="D57:E57"/>
    <mergeCell ref="A62:I62"/>
    <mergeCell ref="A59:C59"/>
    <mergeCell ref="A43:C43"/>
    <mergeCell ref="D53:E53"/>
    <mergeCell ref="A15:I15"/>
    <mergeCell ref="H19:I19"/>
    <mergeCell ref="A19:G19"/>
    <mergeCell ref="A42:I42"/>
    <mergeCell ref="A32:I32"/>
    <mergeCell ref="A39:I39"/>
    <mergeCell ref="H20:I20"/>
    <mergeCell ref="A27:I27"/>
    <mergeCell ref="A29:I29"/>
    <mergeCell ref="A28:I28"/>
    <mergeCell ref="A20:G20"/>
    <mergeCell ref="A26:D26"/>
    <mergeCell ref="E26:I26"/>
    <mergeCell ref="A23:I23"/>
    <mergeCell ref="H21:I21"/>
    <mergeCell ref="A21:G21"/>
    <mergeCell ref="H18:I18"/>
    <mergeCell ref="C16:D16"/>
    <mergeCell ref="E16:G16"/>
    <mergeCell ref="B17:C17"/>
    <mergeCell ref="D17:G17"/>
    <mergeCell ref="H17:I17"/>
    <mergeCell ref="A18:G18"/>
    <mergeCell ref="A41:I41"/>
    <mergeCell ref="F9:I9"/>
    <mergeCell ref="A14:B14"/>
    <mergeCell ref="F8:G8"/>
    <mergeCell ref="A2:I2"/>
    <mergeCell ref="A3:I3"/>
    <mergeCell ref="B4:I4"/>
    <mergeCell ref="B7:C7"/>
    <mergeCell ref="B5:I5"/>
    <mergeCell ref="B6:I6"/>
    <mergeCell ref="E7:G7"/>
    <mergeCell ref="D8:E8"/>
    <mergeCell ref="H8:I8"/>
    <mergeCell ref="B10:I10"/>
    <mergeCell ref="B11:C11"/>
    <mergeCell ref="E11:G11"/>
    <mergeCell ref="F13:I13"/>
    <mergeCell ref="D12:E12"/>
    <mergeCell ref="F12:G12"/>
    <mergeCell ref="H12:I12"/>
    <mergeCell ref="G112:H112"/>
    <mergeCell ref="G113:H113"/>
    <mergeCell ref="A104:C104"/>
    <mergeCell ref="A110:D110"/>
    <mergeCell ref="A111:D111"/>
    <mergeCell ref="B100:C100"/>
    <mergeCell ref="B95:C95"/>
    <mergeCell ref="B96:C96"/>
    <mergeCell ref="B84:C84"/>
    <mergeCell ref="E84:F84"/>
    <mergeCell ref="B102:C102"/>
    <mergeCell ref="E102:F102"/>
    <mergeCell ref="B101:C101"/>
    <mergeCell ref="E100:F100"/>
    <mergeCell ref="E101:F101"/>
    <mergeCell ref="E99:F99"/>
    <mergeCell ref="B97:C97"/>
    <mergeCell ref="B98:C98"/>
    <mergeCell ref="B99:C99"/>
    <mergeCell ref="E96:F96"/>
    <mergeCell ref="E97:F97"/>
    <mergeCell ref="E98:F98"/>
    <mergeCell ref="E95:F95"/>
  </mergeCells>
  <phoneticPr fontId="0" type="noConversion"/>
  <hyperlinks>
    <hyperlink ref="D58" r:id="rId5" display="antonialli@bb.com.br" xr:uid="{00000000-0004-0000-0000-000000000000}"/>
    <hyperlink ref="D60" r:id="rId6" xr:uid="{00000000-0004-0000-0000-000001000000}"/>
    <hyperlink ref="D49" r:id="rId7" xr:uid="{00000000-0004-0000-0000-000002000000}"/>
    <hyperlink ref="D50" r:id="rId8" xr:uid="{00000000-0004-0000-0000-000003000000}"/>
    <hyperlink ref="D51" r:id="rId9" xr:uid="{00000000-0004-0000-0000-000004000000}"/>
    <hyperlink ref="D53" r:id="rId10" xr:uid="{00000000-0004-0000-0000-000005000000}"/>
    <hyperlink ref="D52" r:id="rId11" xr:uid="{00000000-0004-0000-0000-000006000000}"/>
    <hyperlink ref="D54" r:id="rId12" xr:uid="{00000000-0004-0000-0000-000007000000}"/>
    <hyperlink ref="D55" r:id="rId13" xr:uid="{00000000-0004-0000-0000-000008000000}"/>
    <hyperlink ref="D59" r:id="rId14" xr:uid="{00000000-0004-0000-0000-000009000000}"/>
    <hyperlink ref="C78" r:id="rId15" display="mailto:victor.amaral@bradesco.com.br" xr:uid="{200C0AB8-9C71-464C-9A11-D977D0709FD9}"/>
    <hyperlink ref="C79" r:id="rId16" display="diogo.paulino@caixa.gov.br" xr:uid="{9B8DF10B-7E26-463E-AA75-B32F446AA727}"/>
  </hyperlinks>
  <printOptions horizontalCentered="1"/>
  <pageMargins left="0.39370078740157483" right="0" top="1.0629921259842521" bottom="0.59055118110236227" header="0" footer="0"/>
  <pageSetup paperSize="9" scale="47" fitToHeight="2" orientation="portrait" verticalDpi="300" r:id="rId17"/>
  <headerFooter alignWithMargins="0"/>
  <drawing r:id="rId18"/>
  <legacy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E x c e l W o r k b o o k   x m l n s : i = " h t t p : / / w w w . w 3 . o r g / 2 0 0 1 / X M L S c h e m a - i n s t a n c e "   x m l n s = " h t t p : / / s c h e m a s . d a t a c o n t r a c t . o r g / 2 0 0 4 / 0 7 / L o n g v i e w . O f f i c e . E x c e l . M o d e l " > < V e r s i o n > 1 0 . 1   ( B u i l d   3 5 4 3 . 7 )   < / V e r s i o n > < W o r k s h e e t s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 C A D A S T R O < / n a m e > < q u e r i e s   x m l n s : d 4 p 1 = " h t t p : / / s c h e m a s . d a t a c o n t r a c t . o r g / 2 0 0 4 / 0 7 / L o n g v i e w . O f f i c e . A d d I n . Q u e r y " / > < / E x c e l W o r k s h e e t > < / W o r k s h e e t s > < d a t a Q u e r i e s   x m l n s : d 2 p 1 = " h t t p : / / s c h e m a s . d a t a c o n t r a c t . o r g / 2 0 0 4 / 0 7 / L o n g v i e w . O f f i c e . A d d I n . M o d e l s " / > < / E x c e l W o r k b o o k > 
</file>

<file path=customXml/itemProps1.xml><?xml version="1.0" encoding="utf-8"?>
<ds:datastoreItem xmlns:ds="http://schemas.openxmlformats.org/officeDocument/2006/customXml" ds:itemID="{A01E8487-CB98-4435-A7E0-5BCEAD1802AB}">
  <ds:schemaRefs>
    <ds:schemaRef ds:uri="http://schemas.datacontract.org/2004/07/Longview.Office.Excel.Model"/>
    <ds:schemaRef ds:uri="http://schemas.microsoft.com/2003/10/Serialization/Arrays"/>
    <ds:schemaRef ds:uri="http://schemas.datacontract.org/2004/07/Longview.Office.AddIn.Query"/>
    <ds:schemaRef ds:uri="http://schemas.datacontract.org/2004/07/Longview.Office.AddIn.Mode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CADASTRO</vt:lpstr>
      <vt:lpstr>CADASTRO!Print_Area</vt:lpstr>
      <vt:lpstr>CADASTRO!Print_Titles</vt:lpstr>
    </vt:vector>
  </TitlesOfParts>
  <Company>CONFIDENCE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1º CADASTRO(B.I.F.)</dc:title>
  <dc:creator>ANDRÉ LUIS A. BUENO</dc:creator>
  <cp:lastModifiedBy>Alves, Tiago Henrique Aureliano</cp:lastModifiedBy>
  <cp:lastPrinted>2012-06-19T18:45:36Z</cp:lastPrinted>
  <dcterms:created xsi:type="dcterms:W3CDTF">1998-06-18T12:33:46Z</dcterms:created>
  <dcterms:modified xsi:type="dcterms:W3CDTF">2024-02-15T19:42:26Z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7.2.4.3017.1</vt:lpwstr>
  </property>
  <property fmtid="{D5CDD505-2E9C-101B-9397-08002B2CF9AE}" pid="5" name="K4XL KID">
    <vt:lpwstr>LVCPMProd</vt:lpwstr>
  </property>
  <property fmtid="{D5CDD505-2E9C-101B-9397-08002B2CF9AE}" pid="6" name="K4XL DBKID">
    <vt:lpwstr>LVCPMProd</vt:lpwstr>
  </property>
  <property fmtid="{D5CDD505-2E9C-101B-9397-08002B2CF9AE}" pid="7" name="Longview.Workbook">
    <vt:lpwstr>{A01E8487-CB98-4435-A7E0-5BCEAD1802AB}</vt:lpwstr>
  </property>
</Properties>
</file>